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Summary" sheetId="1" state="visible" r:id="rId2"/>
    <sheet name="BvA" sheetId="2" state="visible" r:id="rId3"/>
    <sheet name="Balance Sheet" sheetId="3" state="visible" r:id="rId4"/>
    <sheet name="PL Class" sheetId="4" state="visible" r:id="rId5"/>
    <sheet name="AP Aging" sheetId="5" state="visible" r:id="rId6"/>
    <sheet name="General Ledger" sheetId="6" state="visible" r:id="rId7"/>
    <sheet name="Annual Budget Review" sheetId="7" state="visible" r:id="rId8"/>
  </sheets>
  <definedNames>
    <definedName function="false" hidden="false" name="QBCANSUPPORTUPDATE" vbProcedure="false">1</definedName>
    <definedName function="false" hidden="false" name="QBCOMPANYFILENAME" vbProcedure="false">"T:\Leadership\Leadership Prepatory Academy Inc.QBW"</definedName>
    <definedName function="false" hidden="false" name="QBENDDATE" vbProcedure="false">20171031</definedName>
    <definedName function="false" hidden="false" name="QBHEADERSONSCREEN" vbProcedure="false">1</definedName>
    <definedName function="false" hidden="false" name="QBMETADATASIZE" vbProcedure="false">5892</definedName>
    <definedName function="false" hidden="false" name="QBPRESERVECOLOR" vbProcedure="false">1</definedName>
    <definedName function="false" hidden="false" name="QBPRESERVEFONT" vbProcedure="false">1</definedName>
    <definedName function="false" hidden="false" name="QBPRESERVEROWHEIGHT" vbProcedure="false">1</definedName>
    <definedName function="false" hidden="false" name="QBPRESERVESPACE" vbProcedure="false">1</definedName>
    <definedName function="false" hidden="false" name="QBREPORTCOLAXIS" vbProcedure="false">19</definedName>
    <definedName function="false" hidden="false" name="QBREPORTCOMPANYID" vbProcedure="false">"3ea4d7a3723640409b23c01b8b72c0fd"</definedName>
    <definedName function="false" hidden="false" name="QBREPORTCOMPARECOL_ANNUALBUDGET" vbProcedure="false">0</definedName>
    <definedName function="false" hidden="false" name="QBREPORTCOMPARECOL_AVGCOGS" vbProcedure="false">0</definedName>
    <definedName function="false" hidden="false" name="QBREPORTCOMPARECOL_AVGPRICE" vbProcedure="false">0</definedName>
    <definedName function="false" hidden="false" name="QBREPORTCOMPARECOL_BUDDIFF" vbProcedure="false">0</definedName>
    <definedName function="false" hidden="false" name="QBREPORTCOMPARECOL_BUDGET" vbProcedure="false">0</definedName>
    <definedName function="false" hidden="false" name="QBREPORTCOMPARECOL_BUDPCT" vbProcedure="false">0</definedName>
    <definedName function="false" hidden="false" name="QBREPORTCOMPARECOL_COGS" vbProcedure="false">0</definedName>
    <definedName function="false" hidden="false" name="QBREPORTCOMPARECOL_EXCLUDEAMOUNT" vbProcedure="false">0</definedName>
    <definedName function="false" hidden="false" name="QBREPORTCOMPARECOL_EXCLUDECURPERIOD" vbProcedure="false">0</definedName>
    <definedName function="false" hidden="false" name="QBREPORTCOMPARECOL_FORECAST" vbProcedure="false">0</definedName>
    <definedName function="false" hidden="false" name="QBREPORTCOMPARECOL_GROSSMARGIN" vbProcedure="false">0</definedName>
    <definedName function="false" hidden="false" name="QBREPORTCOMPARECOL_GROSSMARGINPCT" vbProcedure="false">0</definedName>
    <definedName function="false" hidden="false" name="QBREPORTCOMPARECOL_HOURS" vbProcedure="false">0</definedName>
    <definedName function="false" hidden="false" name="QBREPORTCOMPARECOL_PCTCOL" vbProcedure="false">0</definedName>
    <definedName function="false" hidden="false" name="QBREPORTCOMPARECOL_PCTEXPENSE" vbProcedure="false">0</definedName>
    <definedName function="false" hidden="false" name="QBREPORTCOMPARECOL_PCTINCOME" vbProcedure="false">0</definedName>
    <definedName function="false" hidden="false" name="QBREPORTCOMPARECOL_PCTOFSALES" vbProcedure="false">0</definedName>
    <definedName function="false" hidden="false" name="QBREPORTCOMPARECOL_PCTROW" vbProcedure="false">0</definedName>
    <definedName function="false" hidden="false" name="QBREPORTCOMPARECOL_PPDIFF" vbProcedure="false">0</definedName>
    <definedName function="false" hidden="false" name="QBREPORTCOMPARECOL_PPPCT" vbProcedure="false">0</definedName>
    <definedName function="false" hidden="false" name="QBREPORTCOMPARECOL_PREVPERIOD" vbProcedure="false">0</definedName>
    <definedName function="false" hidden="false" name="QBREPORTCOMPARECOL_PREVYEAR" vbProcedure="false">0</definedName>
    <definedName function="false" hidden="false" name="QBREPORTCOMPARECOL_PYDIFF" vbProcedure="false">0</definedName>
    <definedName function="false" hidden="false" name="QBREPORTCOMPARECOL_PYPCT" vbProcedure="false">0</definedName>
    <definedName function="false" hidden="false" name="QBREPORTCOMPARECOL_QTY" vbProcedure="false">0</definedName>
    <definedName function="false" hidden="false" name="QBREPORTCOMPARECOL_RATE" vbProcedure="false">0</definedName>
    <definedName function="false" hidden="false" name="QBREPORTCOMPARECOL_TRIPBILLEDMILES" vbProcedure="false">0</definedName>
    <definedName function="false" hidden="false" name="QBREPORTCOMPARECOL_TRIPBILLINGAMOUNT" vbProcedure="false">0</definedName>
    <definedName function="false" hidden="false" name="QBREPORTCOMPARECOL_TRIPMILES" vbProcedure="false">0</definedName>
    <definedName function="false" hidden="false" name="QBREPORTCOMPARECOL_TRIPNOTBILLABLEMILES" vbProcedure="false">0</definedName>
    <definedName function="false" hidden="false" name="QBREPORTCOMPARECOL_TRIPTAXDEDUCTIBLEAMOUNT" vbProcedure="false">0</definedName>
    <definedName function="false" hidden="false" name="QBREPORTCOMPARECOL_TRIPUNBILLEDMILES" vbProcedure="false">0</definedName>
    <definedName function="false" hidden="false" name="QBREPORTCOMPARECOL_YTD" vbProcedure="false">0</definedName>
    <definedName function="false" hidden="false" name="QBREPORTCOMPARECOL_YTDBUDGET" vbProcedure="false">0</definedName>
    <definedName function="false" hidden="false" name="QBREPORTCOMPARECOL_YTDPCT" vbProcedure="false">0</definedName>
    <definedName function="false" hidden="false" name="QBREPORTROWAXIS" vbProcedure="false">11</definedName>
    <definedName function="false" hidden="false" name="QBREPORTSUBCOLAXIS" vbProcedure="false">0</definedName>
    <definedName function="false" hidden="false" name="QBREPORTTYPE" vbProcedure="false">3</definedName>
    <definedName function="false" hidden="false" name="QBROWHEADERS" vbProcedure="false">7</definedName>
    <definedName function="false" hidden="false" name="QBSTARTDATE" vbProcedure="false">20170701</definedName>
    <definedName function="false" hidden="false" name="QB_BASIS_4" vbProcedure="false">'PL Class'!$CK$3</definedName>
    <definedName function="false" hidden="false" name="QB_COLUMN_1" vbProcedure="false">'General Ledger'!$D$5</definedName>
    <definedName function="false" hidden="false" name="QB_COLUMN_126" vbProcedure="false">'General Ledger'!$M$5</definedName>
    <definedName function="false" hidden="false" name="QB_COLUMN_20" vbProcedure="false">'General Ledger'!$S$5</definedName>
    <definedName function="false" hidden="false" name="QB_COLUMN_22101" vbProcedure="false">'PL Class'!$AI$6</definedName>
    <definedName function="false" hidden="false" name="QB_COLUMN_252101" vbProcedure="false">'PL Class'!$I$6</definedName>
    <definedName function="false" hidden="false" name="QB_COLUMN_28" vbProcedure="false">'General Ledger'!$U$5</definedName>
    <definedName function="false" hidden="false" name="QB_COLUMN_29" vbProcedure="false">'General Ledger'!$W$5</definedName>
    <definedName function="false" hidden="false" name="QB_COLUMN_290" vbProcedure="false">BvA!$K$4</definedName>
    <definedName function="false" hidden="false" name="QB_COLUMN_3" vbProcedure="false">'General Ledger'!$G$5</definedName>
    <definedName function="false" hidden="false" name="QB_COLUMN_31" vbProcedure="false">'General Ledger'!$Y$5</definedName>
    <definedName function="false" hidden="false" name="QB_COLUMN_313101" vbProcedure="false">'PL Class'!$AG$6</definedName>
    <definedName function="false" hidden="false" name="QB_COLUMN_353101" vbProcedure="false">'PL Class'!$BM$6</definedName>
    <definedName function="false" hidden="false" name="QB_COLUMN_362200" vbProcedure="false">'PL Class'!$AO$5</definedName>
    <definedName function="false" hidden="false" name="QB_COLUMN_362201" vbProcedure="false">'PL Class'!$AO$6</definedName>
    <definedName function="false" hidden="false" name="QB_COLUMN_4" vbProcedure="false">'General Ledger'!$I$5</definedName>
    <definedName function="false" hidden="false" name="QB_COLUMN_402200" vbProcedure="false">'PL Class'!$AS$5</definedName>
    <definedName function="false" hidden="false" name="QB_COLUMN_402201" vbProcedure="false">'PL Class'!$AS$6</definedName>
    <definedName function="false" hidden="false" name="QB_COLUMN_412200" vbProcedure="false">'PL Class'!$AY$5</definedName>
    <definedName function="false" hidden="false" name="QB_COLUMN_412201" vbProcedure="false">'PL Class'!$AY$6</definedName>
    <definedName function="false" hidden="false" name="QB_COLUMN_423011" vbProcedure="false">'PL Class'!$BO$6</definedName>
    <definedName function="false" hidden="false" name="QB_COLUMN_452200" vbProcedure="false">'PL Class'!$M$5</definedName>
    <definedName function="false" hidden="false" name="QB_COLUMN_452201" vbProcedure="false">'PL Class'!$M$6</definedName>
    <definedName function="false" hidden="false" name="QB_COLUMN_482200" vbProcedure="false">'PL Class'!$AM$5</definedName>
    <definedName function="false" hidden="false" name="QB_COLUMN_482201" vbProcedure="false">'PL Class'!$AM$6</definedName>
    <definedName function="false" hidden="false" name="QB_COLUMN_492200" vbProcedure="false">'PL Class'!$AQ$5</definedName>
    <definedName function="false" hidden="false" name="QB_COLUMN_492201" vbProcedure="false">'PL Class'!$AQ$6</definedName>
    <definedName function="false" hidden="false" name="QB_COLUMN_5" vbProcedure="false">'General Ledger'!$K$5</definedName>
    <definedName function="false" hidden="false" name="QB_COLUMN_502200" vbProcedure="false">'PL Class'!$AU$5</definedName>
    <definedName function="false" hidden="false" name="QB_COLUMN_502201" vbProcedure="false">'PL Class'!$AU$6</definedName>
    <definedName function="false" hidden="false" name="QB_COLUMN_512200" vbProcedure="false">'PL Class'!$BA$5</definedName>
    <definedName function="false" hidden="false" name="QB_COLUMN_512201" vbProcedure="false">'PL Class'!$BA$6</definedName>
    <definedName function="false" hidden="false" name="QB_COLUMN_522200" vbProcedure="false">'PL Class'!$BC$5</definedName>
    <definedName function="false" hidden="false" name="QB_COLUMN_522201" vbProcedure="false">'PL Class'!$BC$6</definedName>
    <definedName function="false" hidden="false" name="QB_COLUMN_532200" vbProcedure="false">'PL Class'!$BE$5</definedName>
    <definedName function="false" hidden="false" name="QB_COLUMN_532201" vbProcedure="false">'PL Class'!$BE$6</definedName>
    <definedName function="false" hidden="false" name="QB_COLUMN_542200" vbProcedure="false">'PL Class'!$BI$5</definedName>
    <definedName function="false" hidden="false" name="QB_COLUMN_542201" vbProcedure="false">'PL Class'!$BI$6</definedName>
    <definedName function="false" hidden="false" name="QB_COLUMN_59200" vbProcedure="false">'annual budget review'.#ref!</definedName>
    <definedName function="false" hidden="false" name="QB_COLUMN_59201" vbProcedure="false">BvA!$I$5</definedName>
    <definedName function="false" hidden="false" name="QB_COLUMN_59202" vbProcedure="false">BvA!$J$5</definedName>
    <definedName function="false" hidden="false" name="QB_COLUMN_59203" vbProcedure="false">BvA!$K$5</definedName>
    <definedName function="false" hidden="false" name="QB_COLUMN_59204" vbProcedure="false">BvA!$L$5</definedName>
    <definedName function="false" hidden="false" name="QB_COLUMN_592200" vbProcedure="false">'PL Class'!$K$5</definedName>
    <definedName function="false" hidden="false" name="QB_COLUMN_592201" vbProcedure="false">'PL Class'!$K$6</definedName>
    <definedName function="false" hidden="false" name="QB_COLUMN_59300" vbProcedure="false">BvA!$P$5</definedName>
    <definedName function="false" hidden="false" name="QB_COLUMN_612200" vbProcedure="false">'PL Class'!$O$5</definedName>
    <definedName function="false" hidden="false" name="QB_COLUMN_612201" vbProcedure="false">'PL Class'!$O$6</definedName>
    <definedName function="false" hidden="false" name="QB_COLUMN_622200" vbProcedure="false">'PL Class'!$Q$5</definedName>
    <definedName function="false" hidden="false" name="QB_COLUMN_622201" vbProcedure="false">'PL Class'!$Q$6</definedName>
    <definedName function="false" hidden="false" name="QB_COLUMN_63620" vbProcedure="false">BvA!$U$5</definedName>
    <definedName function="false" hidden="false" name="QB_COLUMN_64430" vbProcedure="false">BvA!$V$5</definedName>
    <definedName function="false" hidden="false" name="QB_COLUMN_662200" vbProcedure="false">'PL Class'!$W$5</definedName>
    <definedName function="false" hidden="false" name="QB_COLUMN_662201" vbProcedure="false">'PL Class'!$W$6</definedName>
    <definedName function="false" hidden="false" name="QB_COLUMN_7" vbProcedure="false">'General Ledger'!$O$5</definedName>
    <definedName function="false" hidden="false" name="QB_COLUMN_76210" vbProcedure="false">'annual budget review'.#ref!</definedName>
    <definedName function="false" hidden="false" name="QB_COLUMN_76310" vbProcedure="false">BvA!$T$5</definedName>
    <definedName function="false" hidden="false" name="QB_COLUMN_7721" vbProcedure="false">'AP Aging'!$D$5</definedName>
    <definedName function="false" hidden="false" name="QB_COLUMN_7722" vbProcedure="false">'AP Aging'!$F$5</definedName>
    <definedName function="false" hidden="false" name="QB_COLUMN_7723" vbProcedure="false">'AP Aging'!$H$5</definedName>
    <definedName function="false" hidden="false" name="QB_COLUMN_7724" vbProcedure="false">'AP Aging'!$J$5</definedName>
    <definedName function="false" hidden="false" name="QB_COLUMN_7725" vbProcedure="false">'AP Aging'!$L$5</definedName>
    <definedName function="false" hidden="false" name="QB_COLUMN_8" vbProcedure="false">'General Ledger'!$Q$5</definedName>
    <definedName function="false" hidden="false" name="QB_COLUMN_8030" vbProcedure="false">'AP Aging'!$N$5</definedName>
    <definedName function="false" hidden="false" name="QB_COLUMN_832200" vbProcedure="false">'PL Class'!$AW$5</definedName>
    <definedName function="false" hidden="false" name="QB_COLUMN_832201" vbProcedure="false">'PL Class'!$AW$6</definedName>
    <definedName function="false" hidden="false" name="QB_COLUMN_903101" vbProcedure="false">'PL Class'!$AK$6</definedName>
    <definedName function="false" hidden="false" name="QB_COLUMN_912200" vbProcedure="false">'PL Class'!$Y$5</definedName>
    <definedName function="false" hidden="false" name="QB_COLUMN_912201" vbProcedure="false">'PL Class'!$Y$6</definedName>
    <definedName function="false" hidden="false" name="QB_COLUMN_913101" vbProcedure="false">'PL Class'!$AA$6</definedName>
    <definedName function="false" hidden="false" name="QB_COLUMN_922200" vbProcedure="false">'PL Class'!$AC$5</definedName>
    <definedName function="false" hidden="false" name="QB_COLUMN_922201" vbProcedure="false">'PL Class'!$AC$6</definedName>
    <definedName function="false" hidden="false" name="QB_COLUMN_932200" vbProcedure="false">'PL Class'!$AE$5</definedName>
    <definedName function="false" hidden="false" name="QB_COLUMN_932201" vbProcedure="false">'PL Class'!$AE$6</definedName>
    <definedName function="false" hidden="false" name="QB_COLUMN_952200" vbProcedure="false">'PL Class'!$S$5</definedName>
    <definedName function="false" hidden="false" name="QB_COLUMN_952201" vbProcedure="false">'PL Class'!$S$6</definedName>
    <definedName function="false" hidden="false" name="QB_COLUMN_962200" vbProcedure="false">'PL Class'!$U$5</definedName>
    <definedName function="false" hidden="false" name="QB_COLUMN_962201" vbProcedure="false">'PL Class'!$U$6</definedName>
    <definedName function="false" hidden="false" name="QB_COLUMN_972200" vbProcedure="false">'PL Class'!$BK$5</definedName>
    <definedName function="false" hidden="false" name="QB_COLUMN_972201" vbProcedure="false">'PL Class'!$BK$6</definedName>
    <definedName function="false" hidden="false" name="QB_COLUMN_982200" vbProcedure="false">'PL Class'!$BG$5</definedName>
    <definedName function="false" hidden="false" name="QB_COLUMN_982201" vbProcedure="false">'PL Class'!$BG$6</definedName>
    <definedName function="false" hidden="false" name="QB_COMPANY_0" vbProcedure="false">'PL Class'!$B$1</definedName>
    <definedName function="false" hidden="false" name="QB_DATA_0" vbProcedure="false">Summary!A$10:A$10,Summary!A$11:A$11,Summary!A$13:A$13,Summary!A$15:A$15,Summary!A$16:A$16,Summary!A$17:A$17,Summary!A$19:A$19,Summary!A$20:A$20,Summary!A$21:A$21,Summary!A$24:A$24,Summary!A$30:A$30,Summary!A$31:A$31,Summary!A$32:A$32,Summary!A$33:A$33,Summary!A$34:A$34,Summary!A$35:A$35</definedName>
    <definedName function="false" hidden="false" name="QB_DATA_1" vbProcedure="false">Summary!A$36:A$36,Summary!A$37:A$37,Summary!A$38:A$38,Summary!A$39:A$39,Summary!A$40:A$40,Summary!A$41:A$41,Summary!A$42:A$42,Summary!A$43:A$43,Summary!A$44:A$44,Summary!A$45:A$45,Summary!A$48:A$48,Summary!A$49:A$49,Summary!A$50:A$50,Summary!A$51:A$51,Summary!A$52:A$52,Summary!A$53:A$53</definedName>
    <definedName function="false" hidden="false" name="QB_DATA_10" vbProcedure="false">Summary!A$177:A$177,Summary!A$179:A$179,Summary!A$180:A$180,Summary!A$181:A$181,Summary!A$182:A$182,Summary!A$183:A$183,Summary!A$184:A$184,Summary!A$185:A$185,Summary!A$186:A$186,Summary!A$187:A$187,Summary!A$188:A$188,Summary!A$189:A$189,Summary!A$190:A$190,Summary!A$191:A$191,Summary!A$192:A$192,Summary!A$193:A$193</definedName>
    <definedName function="false" hidden="false" name="QB_DATA_11" vbProcedure="false">Summary!A$194:A$194,Summary!A$195:A$195,Summary!A$196:A$196,Summary!A$197:A$197,Summary!A$198:A$198,Summary!A$199:A$199,Summary!A$200:A$200,Summary!A$201:A$201,Summary!A$202:A$202,Summary!A$203:A$203,Summary!A$204:A$204,Summary!A$205:A$205,Summary!A$206:A$206,Summary!A$207:A$207,Summary!A$208:A$208,Summary!A$209:A$209</definedName>
    <definedName function="false" hidden="false" name="QB_DATA_12" vbProcedure="false">Summary!A$210:A$210,Summary!A$211:A$211,Summary!A$212:A$212,Summary!A$213:A$213,Summary!A$214:A$214,Summary!A$215:A$215,Summary!A$216:A$216,Summary!A$217:A$217,Summary!A$218:A$218,Summary!A$219:A$219,Summary!A$220:A$220,Summary!A$221:A$221,Summary!A$222:A$222,Summary!A$223:A$223,Summary!A$224:A$224,Summary!A$225:A$225</definedName>
    <definedName function="false" hidden="false" name="QB_DATA_13" vbProcedure="false">Summary!A$226:A$226,Summary!A$227:A$227,Summary!A$228:A$228,Summary!A$229:A$229,Summary!A$230:A$230,Summary!A$231:A$231,Summary!A$232:A$232,Summary!A$233:A$233,Summary!A$234:A$234,Summary!A$235:A$235,Summary!A$236:A$236,Summary!A$237:A$237,Summary!A$238:A$238,Summary!A$239:A$239,Summary!A$240:A$240,Summary!A$241:A$241</definedName>
    <definedName function="false" hidden="false" name="QB_DATA_14" vbProcedure="false">Summary!A$242:A$242,Summary!A$243:A$243,Summary!A$244:A$244,Summary!A$245:A$245,Summary!A$246:A$246,Summary!A$247:A$247,Summary!A$248:A$248,Summary!A$249:A$249,Summary!A$250:A$250,Summary!A$251:A$251,Summary!A$252:A$252,Summary!A$253:A$253,Summary!A$254:A$254,Summary!A$255:A$255,Summary!A$256:A$256,Summary!A$257:A$257</definedName>
    <definedName function="false" hidden="false" name="QB_DATA_15" vbProcedure="false">Summary!A$258:A$258,Summary!A$259:A$259,Summary!A$260:A$260,Summary!A$261:A$261,Summary!A$262:A$262,Summary!A$263:A$263,Summary!A$264:A$264,Summary!A$265:A$265,Summary!A$267:A$267,Summary!A$269:A$269,Summary!A$270:A$270,Summary!A$271:A$271,Summary!A$272:A$272,Summary!A$273:A$273,Summary!A$275:A$275,Summary!A$276:A$276</definedName>
    <definedName function="false" hidden="false" name="QB_DATA_16" vbProcedure="false">Summary!A$278:A$278,Summary!A$281:A$281,Summary!A$282:A$282,Summary!A$284:A$284,Summary!A$286:A$286,Summary!A$288:A$288,Summary!A$291:A$291,Summary!A$293:A$293,Summary!A$295:A$295,Summary!A$296:A$296,Summary!A$297:A$297,Summary!A$298:A$298,Summary!A$299:A$299,Summary!A$300:A$300,Summary!A$302:A$302,Summary!A$304:A$304</definedName>
    <definedName function="false" hidden="false" name="QB_DATA_17" vbProcedure="false">Summary!A$306:A$306,Summary!A$307:A$307,Summary!A$309:A$309,Summary!A$312:A$312,Summary!A$314:A$314,Summary!A$316:A$316,Summary!A$317:A$317,Summary!A$319:A$319,Summary!A$321:A$321,Summary!A$323:A$323,Summary!A$325:A$325,Summary!A$328:A$328,Summary!A$330:A$330,Summary!A$332:A$332,Summary!A$334:A$334,Summary!A$336:A$336</definedName>
    <definedName function="false" hidden="false" name="QB_DATA_18" vbProcedure="false">Summary!A$338:A$338,Summary!A$339:A$339,Summary!A$340:A$340,Summary!A$341:A$341,Summary!A$342:A$342,Summary!A$343:A$343,Summary!A$344:A$344,Summary!A$345:A$345,Summary!A$346:A$346,Summary!A$347:A$347,Summary!A$348:A$348,Summary!A$349:A$349,Summary!A$350:A$350,Summary!A$351:A$351,Summary!A$352:A$352,Summary!A$353:A$353</definedName>
    <definedName function="false" hidden="false" name="QB_DATA_19" vbProcedure="false">Summary!A$354:A$354,Summary!A$355:A$355,Summary!A$356:A$356,Summary!A$357:A$357,Summary!A$358:A$358,Summary!A$359:A$359,Summary!A$360:A$360,Summary!A$361:A$361,Summary!A$362:A$362,Summary!A$363:A$363,Summary!A$364:A$364,Summary!A$365:A$365,Summary!A$366:A$366,Summary!A$367:A$367,Summary!A$368:A$368,Summary!A$369:A$369</definedName>
    <definedName function="false" hidden="false" name="QB_DATA_2" vbProcedure="false">Summary!A$54:A$54,Summary!A$56:A$56,Summary!A$57:A$57,Summary!A$58:A$58,Summary!A$59:A$59,Summary!A$61:A$61,Summary!A$64:A$64,Summary!A$65:A$65,Summary!A$66:A$66,Summary!A$67:A$67,Summary!A$68:A$68,Summary!A$69:A$69,Summary!A$70:A$70,Summary!A$72:A$72,Summary!A$77:A$77,Summary!A$78:A$78</definedName>
    <definedName function="false" hidden="false" name="QB_DATA_20" vbProcedure="false">Summary!A$370:A$370,Summary!A$371:A$371,Summary!A$372:A$372,Summary!A$373:A$373,Summary!A$374:A$374,Summary!A$375:A$375,Summary!A$376:A$376,Summary!A$377:A$377,Summary!A$378:A$378,Summary!A$379:A$379,Summary!A$380:A$380,Summary!A$381:A$381,Summary!A$382:A$382,Summary!A$383:A$383,Summary!A$384:A$384,Summary!A$385:A$385</definedName>
    <definedName function="false" hidden="false" name="QB_DATA_21" vbProcedure="false">Summary!A$386:A$386,Summary!A$387:A$387,Summary!A$388:A$388,Summary!A$389:A$389,Summary!A$390:A$390,Summary!A$391:A$391,Summary!A$392:A$392,Summary!A$393:A$393,Summary!A$394:A$394,Summary!A$395:A$395,Summary!A$396:A$396,Summary!A$397:A$397,Summary!A$398:A$398,Summary!A$399:A$399,Summary!A$400:A$400,Summary!A$401:A$401</definedName>
    <definedName function="false" hidden="false" name="QB_DATA_22" vbProcedure="false">Summary!A$402:A$402,Summary!A$403:A$403,Summary!A$404:A$404,Summary!A$405:A$405,Summary!A$406:A$406,Summary!A$407:A$407,Summary!A$408:A$408,Summary!A$409:A$409,Summary!A$410:A$410,Summary!A$411:A$411,Summary!A$412:A$412,Summary!A$413:A$413,Summary!A$414:A$414,Summary!A$415:A$415,Summary!A$416:A$416,Summary!A$417:A$417</definedName>
    <definedName function="false" hidden="false" name="QB_DATA_23" vbProcedure="false">Summary!A$418:A$418,Summary!A$419:A$419,Summary!A$420:A$420,Summary!A$421:A$421,Summary!A$422:A$422,Summary!A$423:A$423,Summary!A$424:A$424,Summary!A$425:A$425,Summary!A$426:A$426,Summary!A$427:A$427,Summary!A$428:A$428,Summary!A$429:A$429,Summary!A$430:A$430,Summary!A$431:A$431,Summary!A$432:A$432,Summary!A$433:A$433</definedName>
    <definedName function="false" hidden="false" name="QB_DATA_24" vbProcedure="false">Summary!A$434:A$434,Summary!A$435:A$435,Summary!A$436:A$436,Summary!A$437:A$437,Summary!A$438:A$438,Summary!A$439:A$439,Summary!A$440:A$440,Summary!A$441:A$441,Summary!A$442:A$442,Summary!A$443:A$443,Summary!A$444:A$444,Summary!A$445:A$445,Summary!A$446:A$446,Summary!A$447:A$447,Summary!A$448:A$448,Summary!A$449:A$449</definedName>
    <definedName function="false" hidden="false" name="QB_DATA_25" vbProcedure="false">Summary!A$450:A$450,Summary!A$451:A$451,Summary!A$452:A$452,Summary!A$453:A$453,Summary!A$454:A$454,Summary!A$455:A$455,Summary!A$456:A$456,Summary!A$457:A$457,Summary!A$458:A$458,Summary!A$459:A$459,Summary!A$460:A$460,Summary!A$461:A$461,Summary!A$462:A$462,Summary!A$463:A$463,Summary!A$464:A$464,Summary!A$465:A$465</definedName>
    <definedName function="false" hidden="false" name="QB_DATA_26" vbProcedure="false">Summary!A$466:A$466,Summary!A$467:A$467,Summary!A$468:A$468,Summary!A$469:A$469,Summary!A$470:A$470,Summary!A$471:A$471,Summary!A$472:A$472,Summary!A$473:A$473,Summary!A$474:A$474,Summary!A$475:A$475,Summary!A$476:A$476,Summary!A$477:A$477,Summary!A$478:A$478,Summary!A$479:A$479,Summary!A$480:A$480,Summary!A$481:A$481</definedName>
    <definedName function="false" hidden="false" name="QB_DATA_27" vbProcedure="false">Summary!A$482:A$482,Summary!A$483:A$483,Summary!A$484:A$484,Summary!A$485:A$485,Summary!A$486:A$486,Summary!A$487:A$487,Summary!A$488:A$488,Summary!A$489:A$489,Summary!A$490:A$490,Summary!A$491:A$491,Summary!A$492:A$492,Summary!A$493:A$493,Summary!A$494:A$494,Summary!A$495:A$495,Summary!A$496:A$496,Summary!A$497:A$497</definedName>
    <definedName function="false" hidden="false" name="QB_DATA_28" vbProcedure="false">Summary!A$498:A$498,Summary!A$499:A$499,Summary!A$500:A$500,Summary!A$501:A$501,Summary!A$502:A$502,Summary!A$503:A$503,Summary!A$504:A$504,Summary!A$505:A$505,Summary!A$506:A$506,Summary!A$507:A$507,Summary!A$508:A$508,Summary!A$509:A$509,Summary!A$510:A$510,Summary!A$511:A$511,Summary!A$512:A$512,Summary!A$513:A$513</definedName>
    <definedName function="false" hidden="false" name="QB_DATA_29" vbProcedure="false">Summary!A$514:A$514,Summary!A$515:A$515,Summary!A$517:A$517,Summary!A$518:A$518,Summary!A$519:A$519,Summary!A$520:A$520,Summary!A$521:A$521,Summary!A$522:A$522,Summary!A$523:A$523,Summary!A$524:A$524,Summary!A$525:A$525,Summary!A$526:A$526,Summary!A$527:A$527,Summary!A$528:A$528,Summary!A$529:A$529,Summary!A$530:A$530</definedName>
    <definedName function="false" hidden="false" name="QB_DATA_3" vbProcedure="false">Summary!A$80:A$80,Summary!A$81:A$81,Summary!A$84:A$84,Summary!A$85:A$85,Summary!A$86:A$86,Summary!A$87:A$87,Summary!A$88:A$88,Summary!A$89:A$89,Summary!A$90:A$90,Summary!A$91:A$91,Summary!A$92:A$92,Summary!A$94:A$94,Summary!A$95:A$95,Summary!A$96:A$96,Summary!A$97:A$97,Summary!A$98:A$98</definedName>
    <definedName function="false" hidden="false" name="QB_DATA_30" vbProcedure="false">Summary!A$531:A$531,Summary!A$533:A$533,Summary!A$535:A$535,Summary!A$537:A$537,Summary!A$538:A$538,Summary!A$540:A$540,Summary!A$542:A$542,Summary!A$544:A$544,Summary!A$546:A$546,Summary!A$547:A$547,Summary!A$549:A$549,Summary!A$551:A$551,Summary!A$552:A$552,Summary!A$553:A$553,Summary!A$554:A$554,Summary!A$555:A$555</definedName>
    <definedName function="false" hidden="false" name="QB_DATA_31" vbProcedure="false">Summary!A$556:A$556,Summary!A$559:A$559,Summary!A$560:A$560,Summary!A$562:A$562,Summary!A$564:A$564,Summary!A$566:A$566,Summary!A$568:A$568,Summary!A$570:A$570,Summary!A$572:A$572,Summary!A$574:A$574,Summary!A$576:A$576,Summary!A$578:A$578,Summary!A$581:A$581,Summary!A$582:A$582,Summary!A$583:A$583,Summary!A$585:A$585</definedName>
    <definedName function="false" hidden="false" name="QB_DATA_32" vbProcedure="false">Summary!A$586:A$586,Summary!A$587:A$587,Summary!A$588:A$588,Summary!A$589:A$589,Summary!A$590:A$590,Summary!A$591:A$591,Summary!A$592:A$592,Summary!A$593:A$593,Summary!A$594:A$594,Summary!A$595:A$595,Summary!A$596:A$596,Summary!A$598:A$598,Summary!A$600:A$600,Summary!A$602:A$602,Summary!A$605:A$605,Summary!A$607:A$607</definedName>
    <definedName function="false" hidden="false" name="QB_DATA_33" vbProcedure="false">Summary!A$609:A$609,Summary!A$611:A$611,Summary!A$613:A$613,Summary!A$615:A$615,Summary!A$617:A$617,Summary!A$618:A$618,Summary!A$619:A$619,Summary!A$620:A$620,Summary!A$621:A$621,Summary!A$623:A$623,Summary!A$625:A$625,Summary!A$627:A$627,Summary!A$629:A$629,Summary!A$631:A$631,Summary!A$633:A$633,Summary!A$635:A$635</definedName>
    <definedName function="false" hidden="false" name="QB_DATA_34" vbProcedure="false">Summary!A$637:A$637,Summary!A$639:A$639,Summary!A$640:A$640,Summary!A$641:A$641,Summary!A$642:A$642,Summary!A$643:A$643,Summary!A$645:A$645,Summary!A$646:A$646,Summary!A$647:A$647,Summary!A$649:A$649,Summary!A$651:A$651,Summary!A$654:A$654,Summary!A$656:A$656,Summary!A$657:A$657,Summary!A$658:A$658,Summary!A$659:A$659</definedName>
    <definedName function="false" hidden="false" name="QB_DATA_35" vbProcedure="false">Summary!A$660:A$660,Summary!A$661:A$661,Summary!A$662:A$662,Summary!A$663:A$663,Summary!A$664:A$664,Summary!A$665:A$665,Summary!A$666:A$666,Summary!A$667:A$667,Summary!A$668:A$668,Summary!A$669:A$669,Summary!A$670:A$670,Summary!A$671:A$671,Summary!A$672:A$672,Summary!A$673:A$673,Summary!A$674:A$674,Summary!A$675:A$675</definedName>
    <definedName function="false" hidden="false" name="QB_DATA_36" vbProcedure="false">Summary!A$676:A$676,Summary!A$677:A$677,Summary!A$678:A$678,Summary!A$679:A$679,Summary!A$680:A$680,Summary!A$681:A$681,Summary!A$682:A$682,Summary!A$684:A$684,Summary!A$685:A$685,Summary!A$686:A$686,Summary!A$687:A$687,Summary!A$688:A$688,Summary!A$689:A$689,Summary!A$690:A$690,Summary!A$691:A$691,Summary!A$692:A$692</definedName>
    <definedName function="false" hidden="false" name="QB_DATA_37" vbProcedure="false">Summary!A$693:A$693,Summary!A$694:A$694,Summary!A$695:A$695,Summary!A$696:A$696,Summary!A$697:A$697,Summary!A$698:A$698,Summary!A$699:A$699,Summary!A$700:A$700,Summary!A$701:A$701,Summary!A$702:A$702,Summary!A$703:A$703,Summary!A$704:A$704,Summary!A$705:A$705,Summary!A$707:A$707,Summary!A$708:A$708,Summary!A$710:A$710</definedName>
    <definedName function="false" hidden="false" name="QB_DATA_38" vbProcedure="false">Summary!A$712:A$712,Summary!A$715:A$715,Summary!A$717:A$717,Summary!A$718:A$718,Summary!A$720:A$720,Summary!A$722:A$722,Summary!A$723:A$723,Summary!A$725:A$725,Summary!A$726:A$726,Summary!A$727:A$727,Summary!A$729:A$729,Summary!A$731:A$731,Summary!A$734:A$734,Summary!A$736:A$736,Summary!A$738:A$738,Summary!A$740:A$740</definedName>
    <definedName function="false" hidden="false" name="QB_DATA_39" vbProcedure="false">Summary!A$741:A$741,Summary!A$742:A$742,Summary!A$743:A$743,Summary!A$744:A$744,Summary!A$745:A$745,Summary!A$746:A$746,Summary!A$748:A$748,Summary!A$751:A$751,Summary!A$753:A$753,Summary!A$755:A$755,Summary!A$757:A$757,Summary!A$759:A$759,Summary!A$761:A$761,Summary!A$763:A$763,Summary!A$765:A$765,Summary!A$766:A$766</definedName>
    <definedName function="false" hidden="false" name="QB_DATA_4" vbProcedure="false">Summary!A$99:A$99,Summary!A$102:A$102,Summary!A$105:A$105,Summary!A$106:A$106,Summary!A$107:A$107,Summary!A$109:A$109,Summary!A$110:A$110,Summary!A$111:A$111,Summary!A$113:A$113,Summary!A$114:A$114,Summary!A$116:A$116,Summary!A$117:A$117,Summary!A$118:A$118,Summary!A$119:A$119,Summary!A$120:A$120,Summary!A$121:A$121</definedName>
    <definedName function="false" hidden="false" name="QB_DATA_40" vbProcedure="false">Summary!A$767:A$767,Summary!A$768:A$768,Summary!A$770:A$770,Summary!A$771:A$771,Summary!A$773:A$773,Summary!A$775:A$775,Summary!A$776:A$776,Summary!A$778:A$778,Summary!A$779:A$779,Summary!A$780:A$780,Summary!A$782:A$782,Summary!A$784:A$784,Summary!A$786:A$786,Summary!A$787:A$787,Summary!A$788:A$788,Summary!A$790:A$790</definedName>
    <definedName function="false" hidden="false" name="QB_DATA_41" vbProcedure="false">Summary!A$791:A$791,Summary!A$792:A$792,Summary!A$793:A$793,Summary!A$795:A$795,Summary!A$796:A$796,Summary!A$797:A$797,Summary!A$798:A$798,Summary!A$800:A$800,Summary!A$801:A$801,Summary!A$803:A$803,Summary!A$804:A$804,Summary!A$806:A$806,Summary!A$807:A$807,Summary!A$808:A$808,Summary!A$810:A$810,Summary!A$811:A$811</definedName>
    <definedName function="false" hidden="false" name="QB_DATA_42" vbProcedure="false">Summary!A$813:A$813,Summary!A$815:A$815,Summary!A$817:A$817,Summary!A$819:A$819,Summary!A$820:A$820,Summary!A$822:A$822,Summary!A$824:A$824,Summary!A$825:A$825,Summary!A$826:A$826,Summary!A$828:A$828,Summary!A$830:A$830,Summary!A$832:A$832,Summary!A$834:A$834,Summary!A$836:A$836,Summary!A$839:A$839,Summary!A$840:A$840</definedName>
    <definedName function="false" hidden="false" name="QB_DATA_43" vbProcedure="false">Summary!A$842:A$842,Summary!A$843:A$843,Summary!A$845:A$845,Summary!A$846:A$846,Summary!A$848:A$848,Summary!A$850:A$850,Summary!A$851:A$851,Summary!A$853:A$853,Summary!A$854:A$854,Summary!A$856:A$856,Summary!A$857:A$857,Summary!A$859:A$859,Summary!A$860:A$860,Summary!A$861:A$861,Summary!A$863:A$863,Summary!A$865:A$865</definedName>
    <definedName function="false" hidden="false" name="QB_DATA_44" vbProcedure="false">Summary!A$866:A$866,Summary!A$868:A$868,Summary!A$870:A$870,Summary!A$871:A$871,Summary!A$873:A$873,Summary!A$875:A$875,Summary!A$876:A$876,Summary!A$877:A$877,Summary!A$878:A$878,Summary!A$879:A$879,Summary!A$880:A$880,Summary!A$881:A$881,Summary!A$882:A$882,Summary!A$883:A$883,Summary!A$884:A$884,Summary!A$885:A$885</definedName>
    <definedName function="false" hidden="false" name="QB_DATA_45" vbProcedure="false">Summary!A$886:A$886,Summary!A$887:A$887,Summary!A$888:A$888,Summary!A$889:A$889,Summary!A$890:A$890,Summary!A$891:A$891,Summary!A$892:A$892,Summary!A$893:A$893,Summary!A$895:A$895,Summary!A$897:A$897,Summary!A$899:A$899,Summary!A$901:A$901,Summary!A$903:A$903,Summary!A$906:A$906,Summary!A$908:A$908,Summary!A$909:A$909</definedName>
    <definedName function="false" hidden="false" name="QB_DATA_46" vbProcedure="false">Summary!A$911:A$911,Summary!A$913:A$913,Summary!A$915:A$915,Summary!A$918:A$918,Summary!A$919:A$919,Summary!A$921:A$921,Summary!A$923:A$923,Summary!A$924:A$924,Summary!A$926:A$926,Summary!A$927:A$927,Summary!A$929:A$929,Summary!A$930:A$930,Summary!A$931:A$931,Summary!A$933:A$933,Summary!A$934:A$934,Summary!A$936:A$936</definedName>
    <definedName function="false" hidden="false" name="QB_DATA_47" vbProcedure="false">Summary!A$937:A$937,Summary!A$938:A$938,Summary!A$940:A$940,Summary!A$942:A$942,Summary!A$943:A$943,Summary!A$945:A$945,Summary!A$946:A$946,Summary!A$947:A$947,Summary!A$949:A$949,Summary!A$950:A$950,Summary!A$952:A$952,Summary!A$954:A$954,Summary!A$956:A$956,Summary!A$959:A$959,Summary!A$961:A$961,Summary!A$963:A$963</definedName>
    <definedName function="false" hidden="false" name="QB_DATA_48" vbProcedure="false">Summary!A$965:A$965,Summary!A$967:A$967,Summary!A$969:A$969,Summary!A$972:A$972,Summary!A$973:A$973,Summary!A$975:A$975,Summary!A$978:A$978,Summary!A$979:A$979,Summary!A$981:A$981,Summary!A$983:A$983,Summary!A$985:A$985,Summary!A$987:A$987,Summary!A$989:A$989,Summary!A$991:A$991,Summary!A$993:A$993,Summary!A$995:A$995</definedName>
    <definedName function="false" hidden="false" name="QB_DATA_5" vbProcedure="false">Summary!A$122:A$122,Summary!A$125:A$125,Summary!A$126:A$126,Summary!A$129:A$129,Summary!A$130:A$130,Summary!A$132:A$132,Summary!A$135:A$135,Summary!A$138:A$138,Summary!A$140:A$140,Summary!A$141:A$141,Summary!A$142:A$142,Summary!A$143:A$143,Summary!A$144:A$144,Summary!A$148:A$148,Summary!A$153:A$153,Summary!A$154:A$154</definedName>
    <definedName function="false" hidden="false" name="QB_DATA_6" vbProcedure="false">Summary!A$108:A$108,Summary!A$109:A$109,Summary!A$110:A$110,Summary!A$111:A$111,Summary!A$112:A$112,Summary!A$113:A$113,Summary!A$114:A$114,Summary!A$115:A$115,Summary!A$116:A$116,Summary!A$117:A$117,Summary!A$118:A$118,Summary!A$119:A$119,Summary!A$120:A$120,Summary!A$121:A$121,Summary!A$122:A$122,Summary!A$123:A$123</definedName>
    <definedName function="false" hidden="false" name="QB_DATA_7" vbProcedure="false">Summary!A$124:A$124,Summary!A$125:A$125,Summary!A$126:A$126,Summary!A$127:A$127,Summary!A$128:A$128,Summary!A$129:A$129,Summary!A$130:A$130,Summary!A$131:A$131,Summary!A$133:A$133,Summary!A$134:A$134,Summary!A$136:A$136,Summary!A$137:A$137,Summary!A$139:A$139,Summary!A$140:A$140,Summary!A$141:A$141,Summary!A$142:A$142</definedName>
    <definedName function="false" hidden="false" name="QB_DATA_8" vbProcedure="false">Summary!A$143:A$143,Summary!A$144:A$144,Summary!A$145:A$145,Summary!A$146:A$146,Summary!A$147:A$147,Summary!A$148:A$148,Summary!A$149:A$149,Summary!A$150:A$150,Summary!A$151:A$151,Summary!A$152:A$152,Summary!A$153:A$153,Summary!A$154:A$154,Summary!A$155:A$155,Summary!A$156:A$156,Summary!A$157:A$157,Summary!A$158:A$158</definedName>
    <definedName function="false" hidden="false" name="QB_DATA_9" vbProcedure="false">Summary!A$159:A$159,Summary!A$160:A$160,Summary!A$161:A$161,Summary!A$162:A$162,Summary!A$163:A$163,Summary!A$164:A$164,Summary!A$165:A$165,Summary!A$166:A$166,Summary!A$167:A$167,Summary!A$169:A$169,Summary!A$170:A$170,Summary!A$171:A$171,Summary!A$172:A$172,Summary!A$173:A$173,Summary!A$174:A$174,Summary!A$175:A$175</definedName>
    <definedName function="false" hidden="false" name="QB_DATE_1" vbProcedure="false">'PL Class'!$BO$2</definedName>
    <definedName function="false" hidden="false" name="QB_FORMULA_0" vbProcedure="false">'PL Class'!$AA$11,'PL Class'!$AG$11,'PL Class'!$AK$11,'PL Class'!$BM$11,'PL Class'!$BO$11,'PL Class'!$AA$12,'PL Class'!$AG$12,'PL Class'!$AK$12,'PL Class'!$BM$12,'PL Class'!$BO$12,'PL Class'!$I$13,'PL Class'!$K$13,'PL Class'!$M$13,'PL Class'!$O$13,'PL Class'!$Q$13,'PL Class'!$S$13</definedName>
    <definedName function="false" hidden="false" name="QB_FORMULA_11" vbProcedure="false">'PL Class'!$BE$26,'PL Class'!$BG$26,'PL Class'!$BI$26,'PL Class'!$BK$26,'PL Class'!$BM$26,'PL Class'!$BO$26,'PL Class'!$I$27,'PL Class'!$K$27,'PL Class'!$M$27,'PL Class'!$O$27,'PL Class'!$Q$27,'PL Class'!$S$27,'PL Class'!$U$27,'PL Class'!$W$27,'PL Class'!$Y$27,'PL Class'!$AA$27</definedName>
    <definedName function="false" hidden="false" name="QB_FORMULA_13" vbProcedure="false">'PL Class'!$BC$27,'PL Class'!$BE$27,'PL Class'!$BG$27,'PL Class'!$BI$27,'PL Class'!$BK$27,'PL Class'!$BM$27,'PL Class'!$BO$27,'PL Class'!$I$28,'PL Class'!$K$28,'PL Class'!$M$28,'PL Class'!$O$28,'PL Class'!$Q$28,'PL Class'!$S$28,'PL Class'!$U$28,'PL Class'!$W$28,'PL Class'!$Y$28</definedName>
    <definedName function="false" hidden="false" name="QB_FORMULA_15" vbProcedure="false">'PL Class'!$BA$28,'PL Class'!$BC$28,'PL Class'!$BE$28,'PL Class'!$BG$28,'PL Class'!$BI$28,'PL Class'!$BK$28,'PL Class'!$BM$28,'PL Class'!$BO$28,'PL Class'!$AA$31,'PL Class'!$AG$31,'PL Class'!$AK$31,'PL Class'!$BM$31,'PL Class'!$BO$31,'PL Class'!$AA$32,'PL Class'!$AG$32,'PL Class'!$AK$32</definedName>
    <definedName function="false" hidden="false" name="QB_FORMULA_16" vbProcedure="false">'PL Class'!$BM$32,'PL Class'!$BO$32,'PL Class'!$AA$33,'PL Class'!$AG$33,'PL Class'!$AK$33,'PL Class'!$BM$33,'PL Class'!$BO$33,'PL Class'!$AA$34,'PL Class'!$AG$34,'PL Class'!$AK$34,'PL Class'!$BM$34,'PL Class'!$BO$34,'PL Class'!$AA$35,'PL Class'!$AG$35,'PL Class'!$AK$35,'PL Class'!$BM$35</definedName>
    <definedName function="false" hidden="false" name="QB_FORMULA_17" vbProcedure="false">'PL Class'!$BO$35,'PL Class'!$AA$36,'PL Class'!$AG$36,'PL Class'!$AK$36,'PL Class'!$BM$36,'PL Class'!$BO$36,'PL Class'!$AA$37,'PL Class'!$AG$37,'PL Class'!$AK$37,'PL Class'!$BM$37,'PL Class'!$BO$37,'PL Class'!$AA$38,'PL Class'!$AG$38,'PL Class'!$AK$38,'PL Class'!$BM$38,'PL Class'!$BO$38</definedName>
    <definedName function="false" hidden="false" name="QB_FORMULA_18" vbProcedure="false">'PL Class'!$AA$39,'PL Class'!$AG$39,'PL Class'!$AK$39,'PL Class'!$BM$39,'PL Class'!$BO$39,'PL Class'!$AA$40,'PL Class'!$AG$40,'PL Class'!$AK$40,'PL Class'!$BM$40,'PL Class'!$BO$40,'PL Class'!$AA$41,'PL Class'!$AG$41,'PL Class'!$AK$41,'PL Class'!$BM$41,'PL Class'!$BO$41,'PL Class'!$AA$42</definedName>
    <definedName function="false" hidden="false" name="QB_FORMULA_19" vbProcedure="false">'PL Class'!$AG$42,'PL Class'!$AK$42,'PL Class'!$BM$42,'PL Class'!$BO$42,'PL Class'!$AA$43,'PL Class'!$AG$43,'PL Class'!$AK$43,'PL Class'!$BM$43,'PL Class'!$BO$43,'PL Class'!$AA$44,'PL Class'!$AG$44,'PL Class'!$AK$44,'PL Class'!$BM$44,'PL Class'!$BO$44,'PL Class'!$AA$45,'PL Class'!$AG$45</definedName>
    <definedName function="false" hidden="false" name="QB_FORMULA_2" vbProcedure="false">'PL Class'!$AU$13,'PL Class'!$AW$13,'PL Class'!$AY$13,'PL Class'!$BA$13,'PL Class'!$BC$13,'PL Class'!$BE$13,'PL Class'!$BG$13,'PL Class'!$BI$13,'PL Class'!$BK$13,'PL Class'!$BM$13,'PL Class'!$BO$13,'PL Class'!$AA$14,'PL Class'!$AG$14,'PL Class'!$AK$14,'PL Class'!$BM$14,'PL Class'!$BO$14</definedName>
    <definedName function="false" hidden="false" name="QB_FORMULA_20" vbProcedure="false">'PL Class'!$AK$45,'PL Class'!$BM$45,'PL Class'!$BO$45,'PL Class'!$AA$46,'PL Class'!$AG$46,'PL Class'!$AK$46,'PL Class'!$BM$46,'PL Class'!$BO$46,'PL Class'!$I$47,'PL Class'!$K$47,'PL Class'!$M$47,'PL Class'!$O$47,'PL Class'!$Q$47,'PL Class'!$S$47,'PL Class'!$U$47,'PL Class'!$W$47</definedName>
    <definedName function="false" hidden="false" name="QB_FORMULA_22" vbProcedure="false">'PL Class'!$AY$47,'PL Class'!$BA$47,'PL Class'!$BC$47,'PL Class'!$BE$47,'PL Class'!$BG$47,'PL Class'!$BI$47,'PL Class'!$BK$47,'PL Class'!$BM$47,'PL Class'!$BO$47,'PL Class'!$AA$49,'PL Class'!$AG$49,'PL Class'!$AK$49,'PL Class'!$BM$49,'PL Class'!$BO$49,'PL Class'!$AA$50,'PL Class'!$AG$50</definedName>
    <definedName function="false" hidden="false" name="QB_FORMULA_23" vbProcedure="false">'PL Class'!$AK$50,'PL Class'!$BM$50,'PL Class'!$BO$50,'PL Class'!$AA$51,'PL Class'!$AG$51,'PL Class'!$AK$51,'PL Class'!$BM$51,'PL Class'!$BO$51,'PL Class'!$AA$52,'PL Class'!$AG$52,'PL Class'!$AK$52,'PL Class'!$BM$52,'PL Class'!$BO$52,'PL Class'!$AA$53,'PL Class'!$AG$53,'PL Class'!$AK$53</definedName>
    <definedName function="false" hidden="false" name="QB_FORMULA_24" vbProcedure="false">'PL Class'!$BM$53,'PL Class'!$BO$53,'PL Class'!$AA$54,'PL Class'!$AG$54,'PL Class'!$AK$54,'PL Class'!$BM$54,'PL Class'!$BO$54,'PL Class'!$AA$55,'PL Class'!$AG$55,'PL Class'!$AK$55,'PL Class'!$BM$55,'PL Class'!$BO$55,'PL Class'!$AA$57,'PL Class'!$AG$57,'PL Class'!$AK$57,'PL Class'!$BM$57</definedName>
    <definedName function="false" hidden="false" name="QB_FORMULA_25" vbProcedure="false">'PL Class'!$BO$57,'PL Class'!$AA$58,'PL Class'!$AG$58,'PL Class'!$AK$58,'PL Class'!$BM$58,'PL Class'!$BO$58,'PL Class'!$AA$59,'PL Class'!$AG$59,'PL Class'!$AK$59,'PL Class'!$BM$59,'PL Class'!$BO$59,'PL Class'!$AA$60,'PL Class'!$AG$60,'PL Class'!$AK$60,'PL Class'!$BM$60,'PL Class'!$BO$60</definedName>
    <definedName function="false" hidden="false" name="QB_FORMULA_28" vbProcedure="false">'PL Class'!$BO$61,'PL Class'!$AA$62,'PL Class'!$AG$62,'PL Class'!$AK$62,'PL Class'!$BM$62,'PL Class'!$BO$62,'PL Class'!$I$63,'PL Class'!$K$63,'PL Class'!$M$63,'PL Class'!$O$63,'PL Class'!$Q$63,'PL Class'!$S$63,'PL Class'!$U$63,'PL Class'!$W$63,'PL Class'!$Y$63,'PL Class'!$AA$63</definedName>
    <definedName function="false" hidden="false" name="QB_FORMULA_3" vbProcedure="false">'PL Class'!$AA$16,'PL Class'!$AG$16,'PL Class'!$AK$16,'PL Class'!$BM$16,'PL Class'!$BO$16,'PL Class'!$AA$17,'PL Class'!$AG$17,'PL Class'!$AK$17,'PL Class'!$BM$17,'PL Class'!$BO$17,'PL Class'!$AA$18,'PL Class'!$AG$18,'PL Class'!$AK$18,'PL Class'!$BM$18,'PL Class'!$BO$18,'PL Class'!$I$19</definedName>
    <definedName function="false" hidden="false" name="QB_FORMULA_30" vbProcedure="false">'PL Class'!$BC$63,'PL Class'!$BE$63,'PL Class'!$BG$63,'PL Class'!$BI$63,'PL Class'!$BK$63,'PL Class'!$BM$63,'PL Class'!$BO$63,'PL Class'!$AA$65,'PL Class'!$AG$65,'PL Class'!$AK$65,'PL Class'!$BM$65,'PL Class'!$BO$65,'PL Class'!$AA$66,'PL Class'!$AG$66,'PL Class'!$AK$66,'PL Class'!$BM$66</definedName>
    <definedName function="false" hidden="false" name="QB_FORMULA_31" vbProcedure="false">'PL Class'!$BO$66,'PL Class'!$AA$67,'PL Class'!$AG$67,'PL Class'!$AK$67,'PL Class'!$BM$67,'PL Class'!$BO$67,'PL Class'!$AA$68,'PL Class'!$AG$68,'PL Class'!$AK$68,'PL Class'!$BM$68,'PL Class'!$BO$68,'PL Class'!$AA$69,'PL Class'!$AG$69,'PL Class'!$AK$69,'PL Class'!$BM$69,'PL Class'!$BO$69</definedName>
    <definedName function="false" hidden="false" name="QB_FORMULA_32" vbProcedure="false">'PL Class'!$AA$70,'PL Class'!$AG$70,'PL Class'!$AK$70,'PL Class'!$BM$70,'PL Class'!$BO$70,'PL Class'!$AA$71,'PL Class'!$AG$71,'PL Class'!$AK$71,'PL Class'!$BM$71,'PL Class'!$BO$71,'PL Class'!$AA$73,'PL Class'!$AG$73,'PL Class'!$AK$73,'PL Class'!$BM$73,'PL Class'!$BO$73,'PL Class'!$I$74</definedName>
    <definedName function="false" hidden="false" name="QB_FORMULA_34" vbProcedure="false">'PL Class'!$AK$74,'PL Class'!$AM$74,'PL Class'!$AO$74,'PL Class'!$AQ$74,'PL Class'!$AS$74,'PL Class'!$AU$74,'PL Class'!$AW$74,'PL Class'!$AY$74,'PL Class'!$BA$74,'PL Class'!$BC$74,'PL Class'!$BE$74,'PL Class'!$BG$74,'PL Class'!$BI$74,'PL Class'!$BK$74,'PL Class'!$BM$74,'PL Class'!$BO$74</definedName>
    <definedName function="false" hidden="false" name="QB_FORMULA_37" vbProcedure="false">'PL Class'!$BO$75,'PL Class'!$AA$78,'PL Class'!$AG$78,'PL Class'!$AK$78,'PL Class'!$BM$78,'PL Class'!$BO$78,'PL Class'!$AA$79,'PL Class'!$AG$79,'PL Class'!$AK$79,'PL Class'!$BM$79,'PL Class'!$BO$79,'PL Class'!$I$80,'PL Class'!$K$80,'PL Class'!$M$80,'PL Class'!$O$80,'PL Class'!$Q$80</definedName>
    <definedName function="false" hidden="false" name="QB_FORMULA_39" vbProcedure="false">'PL Class'!$AS$80,'PL Class'!$AU$80,'PL Class'!$AW$80,'PL Class'!$AY$80,'PL Class'!$BA$80,'PL Class'!$BC$80,'PL Class'!$BE$80,'PL Class'!$BG$80,'PL Class'!$BI$80,'PL Class'!$BK$80,'PL Class'!$BM$80,'PL Class'!$BO$80,'PL Class'!$AA$81,'PL Class'!$AG$81,'PL Class'!$AK$81,'PL Class'!$BM$81</definedName>
    <definedName function="false" hidden="false" name="QB_FORMULA_40" vbProcedure="false">'PL Class'!$BO$81,'PL Class'!$AA$82,'PL Class'!$AG$82,'PL Class'!$AK$82,'PL Class'!$BM$82,'PL Class'!$BO$82,'PL Class'!$I$83,'PL Class'!$K$83,'PL Class'!$M$83,'PL Class'!$O$83,'PL Class'!$Q$83,'PL Class'!$S$83,'PL Class'!$U$83,'PL Class'!$W$83,'PL Class'!$Y$83,'PL Class'!$AA$83</definedName>
    <definedName function="false" hidden="false" name="QB_FORMULA_42" vbProcedure="false">'PL Class'!$BC$83,'PL Class'!$BE$83,'PL Class'!$BG$83,'PL Class'!$BI$83,'PL Class'!$BK$83,'PL Class'!$BM$83,'PL Class'!$BO$83,'PL Class'!$AA$85,'PL Class'!$AG$85,'PL Class'!$AK$85,'PL Class'!$BM$85,'PL Class'!$BO$85,'PL Class'!$AA$86,'PL Class'!$AG$86,'PL Class'!$AK$86,'PL Class'!$BM$86</definedName>
    <definedName function="false" hidden="false" name="QB_FORMULA_43" vbProcedure="false">'PL Class'!$BO$86,'PL Class'!$AA$87,'PL Class'!$AG$87,'PL Class'!$AK$87,'PL Class'!$BM$87,'PL Class'!$BO$87,'PL Class'!$AA$88,'PL Class'!$AG$88,'PL Class'!$AK$88,'PL Class'!$BM$88,'PL Class'!$BO$88,'PL Class'!$AA$89,'PL Class'!$AG$89,'PL Class'!$AK$89,'PL Class'!$BM$89,'PL Class'!$BO$89</definedName>
    <definedName function="false" hidden="false" name="QB_FORMULA_44" vbProcedure="false">'PL Class'!$AA$90,'PL Class'!$AG$90,'PL Class'!$AK$90,'PL Class'!$BM$90,'PL Class'!$BO$90,'PL Class'!$AA$91,'PL Class'!$AG$91,'PL Class'!$AK$91,'PL Class'!$BM$91,'PL Class'!$BO$91,'PL Class'!$AA$92,'PL Class'!$AG$92,'PL Class'!$AK$92,'PL Class'!$BM$92,'PL Class'!$BO$92,'PL Class'!$AA$93</definedName>
    <definedName function="false" hidden="false" name="QB_FORMULA_45" vbProcedure="false">'PL Class'!$AG$93,'PL Class'!$AK$93,'PL Class'!$BM$93,'PL Class'!$BO$93,'PL Class'!$AA$95,'PL Class'!$AG$95,'PL Class'!$AK$95,'PL Class'!$BM$95,'PL Class'!$BO$95,'PL Class'!$AA$96,'PL Class'!$AG$96,'PL Class'!$AK$96,'PL Class'!$BM$96,'PL Class'!$BO$96,'PL Class'!$AA$97,'PL Class'!$AG$97</definedName>
    <definedName function="false" hidden="false" name="QB_FORMULA_46" vbProcedure="false">'PL Class'!$AK$97,'PL Class'!$BM$97,'PL Class'!$BO$97,'PL Class'!$AA$98,'PL Class'!$AG$98,'PL Class'!$AK$98,'PL Class'!$BM$98,'PL Class'!$BO$98,'PL Class'!$AA$99,'PL Class'!$AG$99,'PL Class'!$AK$99,'PL Class'!$BM$99,'PL Class'!$BO$99,'PL Class'!$AA$100,'PL Class'!$AG$100,'PL Class'!$AK$100</definedName>
    <definedName function="false" hidden="false" name="QB_FORMULA_47" vbProcedure="false">'PL Class'!$BM$100,'PL Class'!$BO$100,'PL Class'!$I$101,'PL Class'!$K$101,'PL Class'!$M$101,'PL Class'!$O$101,'PL Class'!$Q$101,'PL Class'!$S$101,'PL Class'!$U$101,'PL Class'!$W$101,'PL Class'!$Y$101,'PL Class'!$AA$101,'PL Class'!$AC$101,'PL Class'!$AE$101,'PL Class'!$AG$101,'PL Class'!$AI$101</definedName>
    <definedName function="false" hidden="false" name="QB_FORMULA_49" vbProcedure="false">'PL Class'!$BK$101,'PL Class'!$BM$101,'PL Class'!$BO$101,'PL Class'!$AA$103,'PL Class'!$AG$103,'PL Class'!$AK$103,'PL Class'!$BM$103,'PL Class'!$BO$103,'PL Class'!$I$104,'PL Class'!$K$104,'PL Class'!$M$104,'PL Class'!$O$104,'PL Class'!$Q$104,'PL Class'!$S$104,'PL Class'!$U$104,'PL Class'!$W$104</definedName>
    <definedName function="false" hidden="false" name="QB_FORMULA_5" vbProcedure="false">'PL Class'!$AK$19,'PL Class'!$AM$19,'PL Class'!$AO$19,'PL Class'!$AQ$19,'PL Class'!$AS$19,'PL Class'!$AU$19,'PL Class'!$AW$19,'PL Class'!$AY$19,'PL Class'!$BA$19,'PL Class'!$BC$19,'PL Class'!$BE$19,'PL Class'!$BG$19,'PL Class'!$BI$19,'PL Class'!$BK$19,'PL Class'!$BM$19,'PL Class'!$BO$19</definedName>
    <definedName function="false" hidden="false" name="QB_FORMULA_51" vbProcedure="false">'PL Class'!$AY$104,'PL Class'!$BA$104,'PL Class'!$BC$104,'PL Class'!$BE$104,'PL Class'!$BG$104,'PL Class'!$BI$104,'PL Class'!$BK$104,'PL Class'!$BM$104,'PL Class'!$BO$104,'PL Class'!$AA$106,'PL Class'!$AG$106,'PL Class'!$AK$106,'PL Class'!$BM$106,'PL Class'!$BO$106,'PL Class'!$AA$107,'PL Class'!$AG$107</definedName>
    <definedName function="false" hidden="false" name="QB_FORMULA_52" vbProcedure="false">'PL Class'!$AK$107,'PL Class'!$BM$107,'PL Class'!$BO$107,'PL Class'!$AA$108,'PL Class'!$AG$108,'PL Class'!$AK$108,'PL Class'!$BM$108,'PL Class'!$BO$108,'PL Class'!$I$109,'PL Class'!$K$109,'PL Class'!$M$109,'PL Class'!$O$109,'PL Class'!$Q$109,'PL Class'!$S$109,'PL Class'!$U$109,'PL Class'!$W$109</definedName>
    <definedName function="false" hidden="false" name="QB_FORMULA_54" vbProcedure="false">'PL Class'!$AY$109,'PL Class'!$BA$109,'PL Class'!$BC$109,'PL Class'!$BE$109,'PL Class'!$BG$109,'PL Class'!$BI$109,'PL Class'!$BK$109,'PL Class'!$BM$109,'PL Class'!$BO$109,'PL Class'!$AA$110,'PL Class'!$AG$110,'PL Class'!$AK$110,'PL Class'!$BM$110,'PL Class'!$BO$110,'PL Class'!$AA$111,'PL Class'!$AG$111</definedName>
    <definedName function="false" hidden="false" name="QB_FORMULA_55" vbProcedure="false">'PL Class'!$AK$111,'PL Class'!$BM$111,'PL Class'!$BO$111,'PL Class'!$AA$112,'PL Class'!$AG$112,'PL Class'!$AK$112,'PL Class'!$BM$112,'PL Class'!$BO$112,'PL Class'!$AA$114,'PL Class'!$AG$114,'PL Class'!$AK$114,'PL Class'!$BM$114,'PL Class'!$BO$114,'PL Class'!$AA$115,'PL Class'!$AG$115,'PL Class'!$AK$115</definedName>
    <definedName function="false" hidden="false" name="QB_FORMULA_56" vbProcedure="false">'PL Class'!$BM$115,'PL Class'!$BO$115,'PL Class'!$I$116,'PL Class'!$K$116,'PL Class'!$M$116,'PL Class'!$O$116,'PL Class'!$Q$116,'PL Class'!$S$116,'PL Class'!$U$116,'PL Class'!$W$116,'PL Class'!$Y$116,'PL Class'!$AA$116,'PL Class'!$AC$116,'PL Class'!$AE$116,'PL Class'!$AG$116,'PL Class'!$AI$116</definedName>
    <definedName function="false" hidden="false" name="QB_FORMULA_58" vbProcedure="false">'PL Class'!$BK$116,'PL Class'!$BM$116,'PL Class'!$BO$116,'PL Class'!$AA$117,'PL Class'!$AG$117,'PL Class'!$AK$117,'PL Class'!$BM$117,'PL Class'!$BO$117,'PL Class'!$AA$118,'PL Class'!$AG$118,'PL Class'!$AK$118,'PL Class'!$BM$118,'PL Class'!$BO$118,'PL Class'!$AA$119,'PL Class'!$AG$119,'PL Class'!$AK$119</definedName>
    <definedName function="false" hidden="false" name="QB_FORMULA_59" vbProcedure="false">'PL Class'!$BM$119,'PL Class'!$BO$119,'PL Class'!$AA$120,'PL Class'!$AG$120,'PL Class'!$AK$120,'PL Class'!$BM$120,'PL Class'!$BO$120,'PL Class'!$AA$121,'PL Class'!$AG$121,'PL Class'!$AK$121,'PL Class'!$BM$121,'PL Class'!$BO$121,'PL Class'!$AA$122,'PL Class'!$AG$122,'PL Class'!$AK$122,'PL Class'!$BM$122</definedName>
    <definedName function="false" hidden="false" name="QB_FORMULA_6" vbProcedure="false">'PL Class'!$AA$20,'PL Class'!$AG$20,'PL Class'!$AK$20,'PL Class'!$BM$20,'PL Class'!$BO$20,'PL Class'!$AA$21,'PL Class'!$AG$21,'PL Class'!$AK$21,'PL Class'!$BM$21,'PL Class'!$BO$21,'PL Class'!$AA$22,'PL Class'!$AG$22,'PL Class'!$AK$22,'PL Class'!$BM$22,'PL Class'!$BO$22,'PL Class'!$I$23</definedName>
    <definedName function="false" hidden="false" name="QB_FORMULA_60" vbProcedure="false">'PL Class'!$BO$122,'PL Class'!$AA$123,'PL Class'!$AG$123,'PL Class'!$AK$123,'PL Class'!$BM$123,'PL Class'!$BO$123,'PL Class'!$I$124,'PL Class'!$K$124,'PL Class'!$M$124,'PL Class'!$O$124,'PL Class'!$Q$124,'PL Class'!$S$124,'PL Class'!$U$124,'PL Class'!$W$124,'PL Class'!$Y$124,'PL Class'!$AA$124</definedName>
    <definedName function="false" hidden="false" name="QB_FORMULA_62" vbProcedure="false">'PL Class'!$BC$124,'PL Class'!$BE$124,'PL Class'!$BG$124,'PL Class'!$BI$124,'PL Class'!$BK$124,'PL Class'!$BM$124,'PL Class'!$BO$124,'PL Class'!$AA$126,'PL Class'!$AG$126,'PL Class'!$AK$126,'PL Class'!$BM$126,'PL Class'!$BO$126,'PL Class'!$AA$127,'PL Class'!$AG$127,'PL Class'!$AK$127,'PL Class'!$BM$127</definedName>
    <definedName function="false" hidden="false" name="QB_FORMULA_65" vbProcedure="false">'PL Class'!$BM$128,'PL Class'!$BO$128,'PL Class'!$AA$130,'PL Class'!$AG$130,'PL Class'!$AK$130,'PL Class'!$BM$130,'PL Class'!$BO$130,'PL Class'!$AA$131,'PL Class'!$AG$131,'PL Class'!$AK$131,'PL Class'!$BM$131,'PL Class'!$BO$131,'PL Class'!$AA$133,'PL Class'!$AG$133,'PL Class'!$AK$133,'PL Class'!$BM$133</definedName>
    <definedName function="false" hidden="false" name="QB_FORMULA_68" vbProcedure="false">'PL Class'!$BM$134,'PL Class'!$BO$134,'PL Class'!$AA$136,'PL Class'!$AG$136,'PL Class'!$AK$136,'PL Class'!$BM$136,'PL Class'!$BO$136,'PL Class'!$I$137,'PL Class'!$K$137,'PL Class'!$M$137,'PL Class'!$O$137,'PL Class'!$Q$137,'PL Class'!$S$137,'PL Class'!$U$137,'PL Class'!$W$137,'PL Class'!$Y$137</definedName>
    <definedName function="false" hidden="false" name="QB_FORMULA_70" vbProcedure="false">'PL Class'!$BA$137,'PL Class'!$BC$137,'PL Class'!$BE$137,'PL Class'!$BG$137,'PL Class'!$BI$137,'PL Class'!$BK$137,'PL Class'!$BM$137,'PL Class'!$BO$137,'PL Class'!$AA$139,'PL Class'!$AG$139,'PL Class'!$AK$139,'PL Class'!$BM$139,'PL Class'!$BO$139,'PL Class'!$I$140,'PL Class'!$K$140,'PL Class'!$M$140</definedName>
    <definedName function="false" hidden="false" name="QB_FORMULA_72" vbProcedure="false">'PL Class'!$AO$140,'PL Class'!$AQ$140,'PL Class'!$AS$140,'PL Class'!$AU$140,'PL Class'!$AW$140,'PL Class'!$AY$140,'PL Class'!$BA$140,'PL Class'!$BC$140,'PL Class'!$BE$140,'PL Class'!$BG$140,'PL Class'!$BI$140,'PL Class'!$BK$140,'PL Class'!$BM$140,'PL Class'!$BO$140,'PL Class'!$AA$141,'PL Class'!$AG$141</definedName>
    <definedName function="false" hidden="false" name="QB_FORMULA_73" vbProcedure="false">'PL Class'!$AK$141,'PL Class'!$BM$141,'PL Class'!$BO$141,'PL Class'!$AA$142,'PL Class'!$AG$142,'PL Class'!$AK$142,'PL Class'!$BM$142,'PL Class'!$BO$142,'PL Class'!$AA$143,'PL Class'!$AG$143,'PL Class'!$AK$143,'PL Class'!$BM$143,'PL Class'!$BO$143,'PL Class'!$AA$144,'PL Class'!$AG$144,'PL Class'!$AK$144</definedName>
    <definedName function="false" hidden="false" name="QB_FORMULA_74" vbProcedure="false">'PL Class'!$BM$144,'PL Class'!$BO$144,'PL Class'!$AA$145,'PL Class'!$AG$145,'PL Class'!$AK$145,'PL Class'!$BM$145,'PL Class'!$BO$145,'PL Class'!$I$146,'PL Class'!$K$146,'PL Class'!$M$146,'PL Class'!$O$146,'PL Class'!$Q$146,'PL Class'!$S$146,'PL Class'!$U$146,'PL Class'!$W$146,'PL Class'!$Y$146</definedName>
    <definedName function="false" hidden="false" name="QB_FORMULA_76" vbProcedure="false">'PL Class'!$BA$146,'PL Class'!$BC$146,'PL Class'!$BE$146,'PL Class'!$BG$146,'PL Class'!$BI$146,'PL Class'!$BK$146,'PL Class'!$BM$146,'PL Class'!$BO$146,'PL Class'!$AA$149,'PL Class'!$AG$149,'PL Class'!$AK$149,'PL Class'!$BM$149,'PL Class'!$BO$149,'PL Class'!$I$150,'PL Class'!$K$150,'PL Class'!$M$150</definedName>
    <definedName function="false" hidden="false" name="QB_FORMULA_78" vbProcedure="false">'PL Class'!$AO$150,'PL Class'!$AQ$150,'PL Class'!$AS$150,'PL Class'!$AU$150,'PL Class'!$AW$150,'PL Class'!$AY$150,'PL Class'!$BA$150,'PL Class'!$BC$150,'PL Class'!$BE$150,'PL Class'!$BG$150,'PL Class'!$BI$150,'PL Class'!$BK$150,'PL Class'!$BM$150,'PL Class'!$BO$150,'PL Class'!$I$151,'PL Class'!$K$151</definedName>
    <definedName function="false" hidden="false" name="QB_FORMULA_8" vbProcedure="false">'PL Class'!$AK$23,'PL Class'!$AM$23,'PL Class'!$AO$23,'PL Class'!$AQ$23,'PL Class'!$AS$23,'PL Class'!$AU$23,'PL Class'!$AW$23,'PL Class'!$AY$23,'PL Class'!$BA$23,'PL Class'!$BC$23,'PL Class'!$BE$23,'PL Class'!$BG$23,'PL Class'!$BI$23,'PL Class'!$BK$23,'PL Class'!$BM$23,'PL Class'!$BO$23</definedName>
    <definedName function="false" hidden="false" name="QB_FORMULA_80" vbProcedure="false">'PL Class'!$AM$151,'PL Class'!$AO$151,'PL Class'!$AQ$151,'PL Class'!$AS$151,'PL Class'!$AU$151,'PL Class'!$AW$151,'PL Class'!$AY$151,'PL Class'!$BA$151,'PL Class'!$BC$151,'PL Class'!$BE$151,'PL Class'!$BG$151,'PL Class'!$BI$151,'PL Class'!$BK$151,'PL Class'!$BM$151,'PL Class'!$BO$151,'PL Class'!$AA$154</definedName>
    <definedName function="false" hidden="false" name="QB_FORMULA_81" vbProcedure="false">'PL Class'!$AG$154,'PL Class'!$AK$154,'PL Class'!$BM$154,'PL Class'!$BO$154,'PL Class'!$AA$155,'PL Class'!$AG$155,'PL Class'!$AK$155,'PL Class'!$BM$155,'PL Class'!$BO$155,'PL Class'!$I$156,'PL Class'!$K$156,'PL Class'!$M$156,'PL Class'!$O$156,'PL Class'!$Q$156,'PL Class'!$S$156,'PL Class'!$U$156</definedName>
    <definedName function="false" hidden="false" name="QB_FORMULA_83" vbProcedure="false">'PL Class'!$AW$156,'PL Class'!$AY$156,'PL Class'!$BA$156,'PL Class'!$BC$156,'PL Class'!$BE$156,'PL Class'!$BG$156,'PL Class'!$BI$156,'PL Class'!$BK$156,'PL Class'!$BM$156,'PL Class'!$BO$156,'PL Class'!$I$157,'PL Class'!$K$157,'PL Class'!$M$157,'PL Class'!$O$157,'PL Class'!$Q$157,'PL Class'!$S$157</definedName>
    <definedName function="false" hidden="false" name="QB_FORMULA_85" vbProcedure="false">'PL Class'!$AU$157,'PL Class'!$AW$157,'PL Class'!$AY$157,'PL Class'!$BA$157,'PL Class'!$BC$157,'PL Class'!$BE$157,'PL Class'!$BG$157,'PL Class'!$BI$157,'PL Class'!$BK$157,'PL Class'!$BM$157,'PL Class'!$BO$157,'PL Class'!$I$158,'PL Class'!$K$158,'PL Class'!$M$158,'PL Class'!$O$158,'PL Class'!$Q$158</definedName>
    <definedName function="false" hidden="false" name="QB_FORMULA_87" vbProcedure="false">'PL Class'!$AS$158,'PL Class'!$AU$158,'PL Class'!$AW$158,'PL Class'!$AY$158,'PL Class'!$BA$158,'PL Class'!$BC$158,'PL Class'!$BE$158,'PL Class'!$BG$158,'PL Class'!$BI$158,'PL Class'!$BK$158,'PL Class'!$BM$158,'PL Class'!$BO$158,'PL Class'!$I$159,'PL Class'!$K$159,'PL Class'!$M$159,'PL Class'!$O$159</definedName>
    <definedName function="false" hidden="false" name="QB_FORMULA_89" vbProcedure="false">'PL Class'!$AQ$159,'PL Class'!$AS$159,'PL Class'!$AU$159,'PL Class'!$AW$159,'PL Class'!$AY$159,'PL Class'!$BA$159,'PL Class'!$BC$159,'PL Class'!$BE$159,'PL Class'!$BG$159,'PL Class'!$BI$159,'PL Class'!$BK$159,'PL Class'!$BM$159,'PL Class'!$BO$159,'PL Class'!$I$160,'PL Class'!$K$160,'PL Class'!$M$160</definedName>
    <definedName function="false" hidden="false" name="QB_FORMULA_9" vbProcedure="false">'PL Class'!$AA$25,'PL Class'!$AG$25,'PL Class'!$AK$25,'PL Class'!$BM$25,'PL Class'!$BO$25,'PL Class'!$I$26,'PL Class'!$K$26,'PL Class'!$M$26,'PL Class'!$O$26,'PL Class'!$Q$26,'PL Class'!$S$26,'PL Class'!$U$26,'PL Class'!$W$26,'PL Class'!$Y$26,'PL Class'!$AA$26,'PL Class'!$AC$26</definedName>
    <definedName function="false" hidden="false" name="QB_FORMULA_91" vbProcedure="false">'PL Class'!$AO$160,'PL Class'!$AQ$160,'PL Class'!$AS$160,'PL Class'!$AU$160,'PL Class'!$AW$160,'PL Class'!$AY$160,'PL Class'!$BA$160,'PL Class'!$BC$160,'PL Class'!$BE$160,'PL Class'!$BG$160,'PL Class'!$BI$160,'PL Class'!$BK$160,'PL Class'!$BM$160,'PL Class'!$BO$160</definedName>
    <definedName function="false" hidden="false" name="QB_ROW_1" vbProcedure="false">'Balance Sheet'!$B$6</definedName>
    <definedName function="false" hidden="false" name="QB_ROW_10031" vbProcedure="false">'Balance Sheet'!$E$47</definedName>
    <definedName function="false" hidden="false" name="QB_ROW_1011" vbProcedure="false">'Balance Sheet'!$C$7</definedName>
    <definedName function="false" hidden="false" name="QB_ROW_102010" vbProcedure="false">'General Ledger'!$A$270</definedName>
    <definedName function="false" hidden="false" name="QB_ROW_102020" vbProcedure="false">'General Ledger'!$B$279</definedName>
    <definedName function="false" hidden="false" name="QB_ROW_102030" vbProcedure="false">'Balance Sheet'!$E$19</definedName>
    <definedName function="false" hidden="false" name="QB_ROW_102310" vbProcedure="false">'General Ledger'!$A$281</definedName>
    <definedName function="false" hidden="false" name="QB_ROW_102320" vbProcedure="false">'General Ledger'!$B$280</definedName>
    <definedName function="false" hidden="false" name="QB_ROW_102330" vbProcedure="false">'Balance Sheet'!$E$21</definedName>
    <definedName function="false" hidden="false" name="QB_ROW_10331" vbProcedure="false">'Balance Sheet'!$E$49</definedName>
    <definedName function="false" hidden="false" name="QB_ROW_104020" vbProcedure="false">'General Ledger'!$B$324</definedName>
    <definedName function="false" hidden="false" name="QB_ROW_104230" vbProcedure="false">'Balance Sheet'!$E$38</definedName>
    <definedName function="false" hidden="false" name="QB_ROW_104320" vbProcedure="false">'General Ledger'!$B$325</definedName>
    <definedName function="false" hidden="false" name="QB_ROW_105010" vbProcedure="false">'General Ledger'!$A$632</definedName>
    <definedName function="false" hidden="false" name="QB_ROW_105310" vbProcedure="false">'General Ledger'!$A$633</definedName>
    <definedName function="false" hidden="false" name="QB_ROW_110010" vbProcedure="false">'General Ledger'!$A$170</definedName>
    <definedName function="false" hidden="false" name="QB_ROW_110230" vbProcedure="false">'Balance Sheet'!$E$15</definedName>
    <definedName function="false" hidden="false" name="QB_ROW_11031" vbProcedure="false">'Balance Sheet'!$E$50</definedName>
    <definedName function="false" hidden="false" name="QB_ROW_110310" vbProcedure="false">'General Ledger'!$A$177</definedName>
    <definedName function="false" hidden="false" name="QB_ROW_111010" vbProcedure="false">'General Ledger'!$A$140</definedName>
    <definedName function="false" hidden="false" name="QB_ROW_111230" vbProcedure="false">'Balance Sheet'!$E$14</definedName>
    <definedName function="false" hidden="false" name="QB_ROW_111310" vbProcedure="false">'General Ledger'!$A$169</definedName>
    <definedName function="false" hidden="false" name="QB_ROW_113210" vbProcedure="false">'AP Aging'!$C$7</definedName>
    <definedName function="false" hidden="false" name="QB_ROW_11331" vbProcedure="false">'Balance Sheet'!$E$52</definedName>
    <definedName function="false" hidden="false" name="QB_ROW_114010" vbProcedure="false">'General Ledger'!$A$292</definedName>
    <definedName function="false" hidden="false" name="QB_ROW_114230" vbProcedure="false">'Balance Sheet'!$E$22</definedName>
    <definedName function="false" hidden="false" name="QB_ROW_114310" vbProcedure="false">'General Ledger'!$A$293</definedName>
    <definedName function="false" hidden="false" name="QB_ROW_12031" vbProcedure="false">'Balance Sheet'!$E$53</definedName>
    <definedName function="false" hidden="false" name="QB_ROW_12331" vbProcedure="false">'Balance Sheet'!$E$61</definedName>
    <definedName function="false" hidden="false" name="QB_ROW_124020" vbProcedure="false">'General Ledger'!$B$543</definedName>
    <definedName function="false" hidden="false" name="QB_ROW_124320" vbProcedure="false">'General Ledger'!$B$544</definedName>
    <definedName function="false" hidden="false" name="QB_ROW_131040" vbProcedure="false">BvA!$F$189</definedName>
    <definedName function="false" hidden="false" name="QB_ROW_1310400" vbProcedure="false">'PL Class'!$F$147</definedName>
    <definedName function="false" hidden="false" name="QB_ROW_1311" vbProcedure="false">'Balance Sheet'!$C$27</definedName>
    <definedName function="false" hidden="false" name="QB_ROW_131340" vbProcedure="false">BvA!$F$195</definedName>
    <definedName function="false" hidden="false" name="QB_ROW_1313400" vbProcedure="false">'PL Class'!$F$151</definedName>
    <definedName function="false" hidden="false" name="QB_ROW_137010" vbProcedure="false">'General Ledger'!$A$764</definedName>
    <definedName function="false" hidden="false" name="QB_ROW_137310" vbProcedure="false">'General Ledger'!$A$765</definedName>
    <definedName function="false" hidden="false" name="QB_ROW_14011" vbProcedure="false">'Balance Sheet'!$C$64</definedName>
    <definedName function="false" hidden="false" name="QB_ROW_14311" vbProcedure="false">'Balance Sheet'!$C$67</definedName>
    <definedName function="false" hidden="false" name="QB_ROW_144030" vbProcedure="false">'General Ledger'!$C$577</definedName>
    <definedName function="false" hidden="false" name="QB_ROW_144330" vbProcedure="false">'General Ledger'!$C$578</definedName>
    <definedName function="false" hidden="false" name="QB_ROW_145030" vbProcedure="false">'General Ledger'!$C$573</definedName>
    <definedName function="false" hidden="false" name="QB_ROW_145330" vbProcedure="false">'General Ledger'!$C$574</definedName>
    <definedName function="false" hidden="false" name="QB_ROW_146030" vbProcedure="false">'General Ledger'!$C$571</definedName>
    <definedName function="false" hidden="false" name="QB_ROW_146330" vbProcedure="false">'General Ledger'!$C$572</definedName>
    <definedName function="false" hidden="false" name="QB_ROW_147030" vbProcedure="false">'General Ledger'!$C$575</definedName>
    <definedName function="false" hidden="false" name="QB_ROW_147330" vbProcedure="false">'General Ledger'!$C$576</definedName>
    <definedName function="false" hidden="false" name="QB_ROW_150030" vbProcedure="false">'General Ledger'!$C$561</definedName>
    <definedName function="false" hidden="false" name="QB_ROW_15020" vbProcedure="false">'General Ledger'!$B$718</definedName>
    <definedName function="false" hidden="false" name="QB_ROW_150330" vbProcedure="false">'General Ledger'!$C$562</definedName>
    <definedName function="false" hidden="false" name="QB_ROW_151030" vbProcedure="false">'General Ledger'!$C$567</definedName>
    <definedName function="false" hidden="false" name="QB_ROW_151330" vbProcedure="false">'General Ledger'!$C$568</definedName>
    <definedName function="false" hidden="false" name="QB_ROW_152030" vbProcedure="false">'General Ledger'!$C$569</definedName>
    <definedName function="false" hidden="false" name="QB_ROW_152330" vbProcedure="false">'General Ledger'!$C$570</definedName>
    <definedName function="false" hidden="false" name="QB_ROW_15250" vbProcedure="false">BvA!$G$20</definedName>
    <definedName function="false" hidden="false" name="QB_ROW_152500" vbProcedure="false">'PL Class'!$G$20</definedName>
    <definedName function="false" hidden="false" name="QB_ROW_153030" vbProcedure="false">'General Ledger'!$C$565</definedName>
    <definedName function="false" hidden="false" name="QB_ROW_15320" vbProcedure="false">'General Ledger'!$B$720</definedName>
    <definedName function="false" hidden="false" name="QB_ROW_153330" vbProcedure="false">'General Ledger'!$C$566</definedName>
    <definedName function="false" hidden="false" name="QB_ROW_154020" vbProcedure="false">'General Ledger'!$B$599</definedName>
    <definedName function="false" hidden="false" name="QB_ROW_154320" vbProcedure="false">'General Ledger'!$B$600</definedName>
    <definedName function="false" hidden="false" name="QB_ROW_1573210" vbProcedure="false">'AP Aging'!$C$11</definedName>
    <definedName function="false" hidden="false" name="QB_ROW_158030" vbProcedure="false">'General Ledger'!$C$563</definedName>
    <definedName function="false" hidden="false" name="QB_ROW_158330" vbProcedure="false">'General Ledger'!$C$564</definedName>
    <definedName function="false" hidden="false" name="QB_ROW_17010" vbProcedure="false">'General Ledger'!$A$735</definedName>
    <definedName function="false" hidden="false" name="QB_ROW_1717210" vbProcedure="false">'AP Aging'!$C$10</definedName>
    <definedName function="false" hidden="false" name="QB_ROW_172010" vbProcedure="false">'General Ledger'!$A$317</definedName>
    <definedName function="false" hidden="false" name="QB_ROW_172020" vbProcedure="false">'General Ledger'!$B$326</definedName>
    <definedName function="false" hidden="false" name="QB_ROW_17221" vbProcedure="false">'Balance Sheet'!$D$66</definedName>
    <definedName function="false" hidden="false" name="QB_ROW_172310" vbProcedure="false">'General Ledger'!$A$328</definedName>
    <definedName function="false" hidden="false" name="QB_ROW_172320" vbProcedure="false">'General Ledger'!$B$327</definedName>
    <definedName function="false" hidden="false" name="QB_ROW_173010" vbProcedure="false">'General Ledger'!$A$642</definedName>
    <definedName function="false" hidden="false" name="QB_ROW_173020" vbProcedure="false">'General Ledger'!$B$732</definedName>
    <definedName function="false" hidden="false" name="QB_ROW_173040" vbProcedure="false">BvA!$F$8</definedName>
    <definedName function="false" hidden="false" name="QB_ROW_1730400" vbProcedure="false">'PL Class'!$F$9</definedName>
    <definedName function="false" hidden="false" name="QB_ROW_17310" vbProcedure="false">'General Ledger'!$A$736</definedName>
    <definedName function="false" hidden="false" name="QB_ROW_173310" vbProcedure="false">'General Ledger'!$A$734</definedName>
    <definedName function="false" hidden="false" name="QB_ROW_173320" vbProcedure="false">'General Ledger'!$B$733</definedName>
    <definedName function="false" hidden="false" name="QB_ROW_173340" vbProcedure="false">BvA!$F$23</definedName>
    <definedName function="false" hidden="false" name="QB_ROW_1733400" vbProcedure="false">'PL Class'!$F$23</definedName>
    <definedName function="false" hidden="false" name="QB_ROW_174020" vbProcedure="false">'General Ledger'!$B$643</definedName>
    <definedName function="false" hidden="false" name="QB_ROW_174030" vbProcedure="false">'General Ledger'!$C$652</definedName>
    <definedName function="false" hidden="false" name="QB_ROW_174050" vbProcedure="false">BvA!$G$9</definedName>
    <definedName function="false" hidden="false" name="QB_ROW_1740500" vbProcedure="false">'PL Class'!$G$10</definedName>
    <definedName function="false" hidden="false" name="QB_ROW_174260" vbProcedure="false">BvA!$H$12</definedName>
    <definedName function="false" hidden="false" name="QB_ROW_174320" vbProcedure="false">'General Ledger'!$B$654</definedName>
    <definedName function="false" hidden="false" name="QB_ROW_174330" vbProcedure="false">'General Ledger'!$C$653</definedName>
    <definedName function="false" hidden="false" name="QB_ROW_174350" vbProcedure="false">BvA!$G$13</definedName>
    <definedName function="false" hidden="false" name="QB_ROW_1743500" vbProcedure="false">'PL Class'!$G$13</definedName>
    <definedName function="false" hidden="false" name="QB_ROW_175030" vbProcedure="false">'General Ledger'!$C$646</definedName>
    <definedName function="false" hidden="false" name="QB_ROW_175260" vbProcedure="false">BvA!$H$11</definedName>
    <definedName function="false" hidden="false" name="QB_ROW_1752600" vbProcedure="false">'PL Class'!$H$12</definedName>
    <definedName function="false" hidden="false" name="QB_ROW_175330" vbProcedure="false">'General Ledger'!$C$649</definedName>
    <definedName function="false" hidden="false" name="QB_ROW_1756210" vbProcedure="false">'AP Aging'!$C$13</definedName>
    <definedName function="false" hidden="false" name="QB_ROW_176030" vbProcedure="false">'General Ledger'!$C$650</definedName>
    <definedName function="false" hidden="false" name="QB_ROW_176330" vbProcedure="false">'General Ledger'!$C$651</definedName>
    <definedName function="false" hidden="false" name="QB_ROW_1766210" vbProcedure="false">'AP Aging'!$C$17</definedName>
    <definedName function="false" hidden="false" name="QB_ROW_177020" vbProcedure="false">'General Ledger'!$B$655</definedName>
    <definedName function="false" hidden="false" name="QB_ROW_177250" vbProcedure="false">BvA!$G$14</definedName>
    <definedName function="false" hidden="false" name="QB_ROW_1772500" vbProcedure="false">'PL Class'!$G$14</definedName>
    <definedName function="false" hidden="false" name="QB_ROW_177320" vbProcedure="false">'General Ledger'!$B$656</definedName>
    <definedName function="false" hidden="false" name="QB_ROW_178020" vbProcedure="false">'General Ledger'!$B$657</definedName>
    <definedName function="false" hidden="false" name="QB_ROW_178030" vbProcedure="false">'General Ledger'!$C$713</definedName>
    <definedName function="false" hidden="false" name="QB_ROW_178050" vbProcedure="false">BvA!$G$15</definedName>
    <definedName function="false" hidden="false" name="QB_ROW_1780500" vbProcedure="false">'PL Class'!$G$15</definedName>
    <definedName function="false" hidden="false" name="QB_ROW_178320" vbProcedure="false">'General Ledger'!$B$715</definedName>
    <definedName function="false" hidden="false" name="QB_ROW_178330" vbProcedure="false">'General Ledger'!$C$714</definedName>
    <definedName function="false" hidden="false" name="QB_ROW_178350" vbProcedure="false">BvA!$G$19</definedName>
    <definedName function="false" hidden="false" name="QB_ROW_1783500" vbProcedure="false">'PL Class'!$G$19</definedName>
    <definedName function="false" hidden="false" name="QB_ROW_179020" vbProcedure="false">'General Ledger'!$B$716</definedName>
    <definedName function="false" hidden="false" name="QB_ROW_179320" vbProcedure="false">'General Ledger'!$B$717</definedName>
    <definedName function="false" hidden="false" name="QB_ROW_180020" vbProcedure="false">'General Ledger'!$B$721</definedName>
    <definedName function="false" hidden="false" name="QB_ROW_18030" vbProcedure="false">'General Ledger'!$C$708</definedName>
    <definedName function="false" hidden="false" name="QB_ROW_180320" vbProcedure="false">'General Ledger'!$B$722</definedName>
    <definedName function="false" hidden="false" name="QB_ROW_181020" vbProcedure="false">'General Ledger'!$B$723</definedName>
    <definedName function="false" hidden="false" name="QB_ROW_181250" vbProcedure="false">BvA!$G$21</definedName>
    <definedName function="false" hidden="false" name="QB_ROW_1812500" vbProcedure="false">'PL Class'!$G$21</definedName>
    <definedName function="false" hidden="false" name="QB_ROW_181320" vbProcedure="false">'General Ledger'!$B$725</definedName>
    <definedName function="false" hidden="false" name="QB_ROW_182020" vbProcedure="false">'General Ledger'!$B$726</definedName>
    <definedName function="false" hidden="false" name="QB_ROW_182250" vbProcedure="false">BvA!$G$22</definedName>
    <definedName function="false" hidden="false" name="QB_ROW_1822500" vbProcedure="false">'PL Class'!$G$22</definedName>
    <definedName function="false" hidden="false" name="QB_ROW_182320" vbProcedure="false">'General Ledger'!$B$729</definedName>
    <definedName function="false" hidden="false" name="QB_ROW_18260" vbProcedure="false">BvA!$H$18</definedName>
    <definedName function="false" hidden="false" name="QB_ROW_182600" vbProcedure="false">'PL Class'!$H$18</definedName>
    <definedName function="false" hidden="false" name="QB_ROW_18301" vbProcedure="false">BvA!$B$212</definedName>
    <definedName function="false" hidden="false" name="QB_ROW_183010" vbProcedure="false">'PL Class'!$B$160</definedName>
    <definedName function="false" hidden="false" name="QB_ROW_183020" vbProcedure="false">'General Ledger'!$B$730</definedName>
    <definedName function="false" hidden="false" name="QB_ROW_18330" vbProcedure="false">'General Ledger'!$C$710</definedName>
    <definedName function="false" hidden="false" name="QB_ROW_183320" vbProcedure="false">'General Ledger'!$B$731</definedName>
    <definedName function="false" hidden="false" name="QB_ROW_1836210" vbProcedure="false">'AP Aging'!$C$12</definedName>
    <definedName function="false" hidden="false" name="QB_ROW_1847210" vbProcedure="false">'AP Aging'!$C$6</definedName>
    <definedName function="false" hidden="false" name="QB_ROW_185010" vbProcedure="false">'General Ledger'!$A$766</definedName>
    <definedName function="false" hidden="false" name="QB_ROW_185020" vbProcedure="false">'General Ledger'!$B$837</definedName>
    <definedName function="false" hidden="false" name="QB_ROW_185040" vbProcedure="false">BvA!$F$30</definedName>
    <definedName function="false" hidden="false" name="QB_ROW_1850400" vbProcedure="false">'PL Class'!$F$30</definedName>
    <definedName function="false" hidden="false" name="QB_ROW_185310" vbProcedure="false">'General Ledger'!$A$839</definedName>
    <definedName function="false" hidden="false" name="QB_ROW_185320" vbProcedure="false">'General Ledger'!$B$838</definedName>
    <definedName function="false" hidden="false" name="QB_ROW_185340" vbProcedure="false">BvA!$F$49</definedName>
    <definedName function="false" hidden="false" name="QB_ROW_1853400" vbProcedure="false">'PL Class'!$F$47</definedName>
    <definedName function="false" hidden="false" name="QB_ROW_186020" vbProcedure="false">'General Ledger'!$B$767</definedName>
    <definedName function="false" hidden="false" name="QB_ROW_186250" vbProcedure="false">BvA!$G$31</definedName>
    <definedName function="false" hidden="false" name="QB_ROW_1862500" vbProcedure="false">'PL Class'!$G$31</definedName>
    <definedName function="false" hidden="false" name="QB_ROW_186320" vbProcedure="false">'General Ledger'!$B$770</definedName>
    <definedName function="false" hidden="false" name="QB_ROW_187020" vbProcedure="false">'General Ledger'!$B$771</definedName>
    <definedName function="false" hidden="false" name="QB_ROW_187250" vbProcedure="false">BvA!$G$32</definedName>
    <definedName function="false" hidden="false" name="QB_ROW_1872500" vbProcedure="false">'PL Class'!$G$32</definedName>
    <definedName function="false" hidden="false" name="QB_ROW_187320" vbProcedure="false">'General Ledger'!$B$773</definedName>
    <definedName function="false" hidden="false" name="QB_ROW_188020" vbProcedure="false">'General Ledger'!$B$774</definedName>
    <definedName function="false" hidden="false" name="QB_ROW_188320" vbProcedure="false">'General Ledger'!$B$775</definedName>
    <definedName function="false" hidden="false" name="QB_ROW_189020" vbProcedure="false">'General Ledger'!$B$776</definedName>
    <definedName function="false" hidden="false" name="QB_ROW_189250" vbProcedure="false">BvA!$G$33</definedName>
    <definedName function="false" hidden="false" name="QB_ROW_1892500" vbProcedure="false">'PL Class'!$G$33</definedName>
    <definedName function="false" hidden="false" name="QB_ROW_189320" vbProcedure="false">'General Ledger'!$B$778</definedName>
    <definedName function="false" hidden="false" name="QB_ROW_190020" vbProcedure="false">'General Ledger'!$B$779</definedName>
    <definedName function="false" hidden="false" name="QB_ROW_19011" vbProcedure="false">BvA!$C$6</definedName>
    <definedName function="false" hidden="false" name="QB_ROW_190110" vbProcedure="false">'PL Class'!$C$7</definedName>
    <definedName function="false" hidden="false" name="QB_ROW_190250" vbProcedure="false">BvA!$G$34</definedName>
    <definedName function="false" hidden="false" name="QB_ROW_1902500" vbProcedure="false">'PL Class'!$G$34</definedName>
    <definedName function="false" hidden="false" name="QB_ROW_19030" vbProcedure="false">'General Ledger'!$C$685</definedName>
    <definedName function="false" hidden="false" name="QB_ROW_190320" vbProcedure="false">'General Ledger'!$B$782</definedName>
    <definedName function="false" hidden="false" name="QB_ROW_191020" vbProcedure="false">'General Ledger'!$B$783</definedName>
    <definedName function="false" hidden="false" name="QB_ROW_191320" vbProcedure="false">'General Ledger'!$B$784</definedName>
    <definedName function="false" hidden="false" name="QB_ROW_192020" vbProcedure="false">'General Ledger'!$B$785</definedName>
    <definedName function="false" hidden="false" name="QB_ROW_192320" vbProcedure="false">'General Ledger'!$B$786</definedName>
    <definedName function="false" hidden="false" name="QB_ROW_1924210" vbProcedure="false">'AP Aging'!$C$8</definedName>
    <definedName function="false" hidden="false" name="QB_ROW_19260" vbProcedure="false">BvA!$H$17</definedName>
    <definedName function="false" hidden="false" name="QB_ROW_192600" vbProcedure="false">'PL Class'!$H$17</definedName>
    <definedName function="false" hidden="false" name="QB_ROW_193020" vbProcedure="false">'General Ledger'!$B$787</definedName>
    <definedName function="false" hidden="false" name="QB_ROW_19311" vbProcedure="false">BvA!$C$211</definedName>
    <definedName function="false" hidden="false" name="QB_ROW_193110" vbProcedure="false">'PL Class'!$C$159</definedName>
    <definedName function="false" hidden="false" name="QB_ROW_193250" vbProcedure="false">BvA!$G$35</definedName>
    <definedName function="false" hidden="false" name="QB_ROW_1932500" vbProcedure="false">'PL Class'!$G$35</definedName>
    <definedName function="false" hidden="false" name="QB_ROW_19330" vbProcedure="false">'General Ledger'!$C$707</definedName>
    <definedName function="false" hidden="false" name="QB_ROW_193320" vbProcedure="false">'General Ledger'!$B$790</definedName>
    <definedName function="false" hidden="false" name="QB_ROW_194020" vbProcedure="false">'General Ledger'!$B$791</definedName>
    <definedName function="false" hidden="false" name="QB_ROW_194250" vbProcedure="false">BvA!$G$36</definedName>
    <definedName function="false" hidden="false" name="QB_ROW_1942500" vbProcedure="false">'PL Class'!$G$36</definedName>
    <definedName function="false" hidden="false" name="QB_ROW_194320" vbProcedure="false">'General Ledger'!$B$795</definedName>
    <definedName function="false" hidden="false" name="QB_ROW_195020" vbProcedure="false">'General Ledger'!$B$796</definedName>
    <definedName function="false" hidden="false" name="QB_ROW_195250" vbProcedure="false">BvA!$G$37</definedName>
    <definedName function="false" hidden="false" name="QB_ROW_1952500" vbProcedure="false">'PL Class'!$G$37</definedName>
    <definedName function="false" hidden="false" name="QB_ROW_195320" vbProcedure="false">'General Ledger'!$B$800</definedName>
    <definedName function="false" hidden="false" name="QB_ROW_196020" vbProcedure="false">'General Ledger'!$B$801</definedName>
    <definedName function="false" hidden="false" name="QB_ROW_196250" vbProcedure="false">BvA!$G$38</definedName>
    <definedName function="false" hidden="false" name="QB_ROW_1962500" vbProcedure="false">'PL Class'!$G$38</definedName>
    <definedName function="false" hidden="false" name="QB_ROW_196320" vbProcedure="false">'General Ledger'!$B$803</definedName>
    <definedName function="false" hidden="false" name="QB_ROW_1964210" vbProcedure="false">'AP Aging'!$C$14</definedName>
    <definedName function="false" hidden="false" name="QB_ROW_197020" vbProcedure="false">'General Ledger'!$B$804</definedName>
    <definedName function="false" hidden="false" name="QB_ROW_197250" vbProcedure="false">BvA!$G$39</definedName>
    <definedName function="false" hidden="false" name="QB_ROW_1972500" vbProcedure="false">'PL Class'!$G$39</definedName>
    <definedName function="false" hidden="false" name="QB_ROW_197320" vbProcedure="false">'General Ledger'!$B$806</definedName>
    <definedName function="false" hidden="false" name="QB_ROW_198020" vbProcedure="false">'General Ledger'!$B$811</definedName>
    <definedName function="false" hidden="false" name="QB_ROW_198250" vbProcedure="false">BvA!$G$41</definedName>
    <definedName function="false" hidden="false" name="QB_ROW_1982500" vbProcedure="false">'PL Class'!$G$41</definedName>
    <definedName function="false" hidden="false" name="QB_ROW_198320" vbProcedure="false">'General Ledger'!$B$813</definedName>
    <definedName function="false" hidden="false" name="QB_ROW_199020" vbProcedure="false">'General Ledger'!$B$814</definedName>
    <definedName function="false" hidden="false" name="QB_ROW_199320" vbProcedure="false">'General Ledger'!$B$815</definedName>
    <definedName function="false" hidden="false" name="QB_ROW_200020" vbProcedure="false">'General Ledger'!$B$816</definedName>
    <definedName function="false" hidden="false" name="QB_ROW_20010" vbProcedure="false">'General Ledger'!$A$739</definedName>
    <definedName function="false" hidden="false" name="QB_ROW_20031" vbProcedure="false">BvA!$E$7</definedName>
    <definedName function="false" hidden="false" name="QB_ROW_200310" vbProcedure="false">'PL Class'!$E$8</definedName>
    <definedName function="false" hidden="false" name="QB_ROW_200320" vbProcedure="false">'General Ledger'!$B$817</definedName>
    <definedName function="false" hidden="false" name="QB_ROW_201020" vbProcedure="false">'General Ledger'!$B$818</definedName>
    <definedName function="false" hidden="false" name="QB_ROW_201250" vbProcedure="false">BvA!$G$42</definedName>
    <definedName function="false" hidden="false" name="QB_ROW_2012500" vbProcedure="false">'PL Class'!$G$42</definedName>
    <definedName function="false" hidden="false" name="QB_ROW_201320" vbProcedure="false">'General Ledger'!$B$819</definedName>
    <definedName function="false" hidden="false" name="QB_ROW_202020" vbProcedure="false">'General Ledger'!$B$820</definedName>
    <definedName function="false" hidden="false" name="QB_ROW_2021" vbProcedure="false">'Balance Sheet'!$D$8</definedName>
    <definedName function="false" hidden="false" name="QB_ROW_202250" vbProcedure="false">BvA!$G$43</definedName>
    <definedName function="false" hidden="false" name="QB_ROW_2022500" vbProcedure="false">'PL Class'!$G$43</definedName>
    <definedName function="false" hidden="false" name="QB_ROW_202320" vbProcedure="false">'General Ledger'!$B$822</definedName>
    <definedName function="false" hidden="false" name="QB_ROW_203020" vbProcedure="false">'General Ledger'!$B$823</definedName>
    <definedName function="false" hidden="false" name="QB_ROW_20310" vbProcedure="false">'General Ledger'!$A$740</definedName>
    <definedName function="false" hidden="false" name="QB_ROW_203250" vbProcedure="false">BvA!$G$44</definedName>
    <definedName function="false" hidden="false" name="QB_ROW_20331" vbProcedure="false">BvA!$E$27</definedName>
    <definedName function="false" hidden="false" name="QB_ROW_203310" vbProcedure="false">'PL Class'!$E$27</definedName>
    <definedName function="false" hidden="false" name="QB_ROW_203320" vbProcedure="false">'General Ledger'!$B$824</definedName>
    <definedName function="false" hidden="false" name="QB_ROW_204020" vbProcedure="false">'General Ledger'!$B$825</definedName>
    <definedName function="false" hidden="false" name="QB_ROW_204250" vbProcedure="false">BvA!$G$45</definedName>
    <definedName function="false" hidden="false" name="QB_ROW_2042500" vbProcedure="false">'PL Class'!$G$44</definedName>
    <definedName function="false" hidden="false" name="QB_ROW_204320" vbProcedure="false">'General Ledger'!$B$828</definedName>
    <definedName function="false" hidden="false" name="QB_ROW_205020" vbProcedure="false">'General Ledger'!$B$829</definedName>
    <definedName function="false" hidden="false" name="QB_ROW_205250" vbProcedure="false">BvA!$G$46</definedName>
    <definedName function="false" hidden="false" name="QB_ROW_205320" vbProcedure="false">'General Ledger'!$B$830</definedName>
    <definedName function="false" hidden="false" name="QB_ROW_206020" vbProcedure="false">'General Ledger'!$B$831</definedName>
    <definedName function="false" hidden="false" name="QB_ROW_206250" vbProcedure="false">BvA!$G$47</definedName>
    <definedName function="false" hidden="false" name="QB_ROW_2062500" vbProcedure="false">'PL Class'!$G$45</definedName>
    <definedName function="false" hidden="false" name="QB_ROW_206320" vbProcedure="false">'General Ledger'!$B$832</definedName>
    <definedName function="false" hidden="false" name="QB_ROW_207020" vbProcedure="false">'General Ledger'!$B$833</definedName>
    <definedName function="false" hidden="false" name="QB_ROW_207250" vbProcedure="false">BvA!$G$48</definedName>
    <definedName function="false" hidden="false" name="QB_ROW_2072500" vbProcedure="false">'PL Class'!$G$46</definedName>
    <definedName function="false" hidden="false" name="QB_ROW_207320" vbProcedure="false">'General Ledger'!$B$834</definedName>
    <definedName function="false" hidden="false" name="QB_ROW_208010" vbProcedure="false">'General Ledger'!$A$840</definedName>
    <definedName function="false" hidden="false" name="QB_ROW_208020" vbProcedure="false">'General Ledger'!$B$916</definedName>
    <definedName function="false" hidden="false" name="QB_ROW_208040" vbProcedure="false">BvA!$F$50</definedName>
    <definedName function="false" hidden="false" name="QB_ROW_2080400" vbProcedure="false">'PL Class'!$F$48</definedName>
    <definedName function="false" hidden="false" name="QB_ROW_208310" vbProcedure="false">'General Ledger'!$A$918</definedName>
    <definedName function="false" hidden="false" name="QB_ROW_208320" vbProcedure="false">'General Ledger'!$B$917</definedName>
    <definedName function="false" hidden="false" name="QB_ROW_208340" vbProcedure="false">BvA!$F$71</definedName>
    <definedName function="false" hidden="false" name="QB_ROW_2083400" vbProcedure="false">'PL Class'!$F$63</definedName>
    <definedName function="false" hidden="false" name="QB_ROW_209020" vbProcedure="false">'General Ledger'!$B$841</definedName>
    <definedName function="false" hidden="false" name="QB_ROW_209320" vbProcedure="false">'General Ledger'!$B$842</definedName>
    <definedName function="false" hidden="false" name="QB_ROW_210020" vbProcedure="false">'General Ledger'!$B$846</definedName>
    <definedName function="false" hidden="false" name="QB_ROW_21010" vbProcedure="false">'General Ledger'!$A$741</definedName>
    <definedName function="false" hidden="false" name="QB_ROW_21020" vbProcedure="false">'General Ledger'!$B$749</definedName>
    <definedName function="false" hidden="false" name="QB_ROW_210250" vbProcedure="false">BvA!$G$52</definedName>
    <definedName function="false" hidden="false" name="QB_ROW_2102500" vbProcedure="false">'PL Class'!$G$50</definedName>
    <definedName function="false" hidden="false" name="QB_ROW_21031" vbProcedure="false">BvA!$E$29</definedName>
    <definedName function="false" hidden="false" name="QB_ROW_210310" vbProcedure="false">'PL Class'!$E$29</definedName>
    <definedName function="false" hidden="false" name="QB_ROW_210320" vbProcedure="false">'General Ledger'!$B$848</definedName>
    <definedName function="false" hidden="false" name="QB_ROW_21040" vbProcedure="false">BvA!$F$24</definedName>
    <definedName function="false" hidden="false" name="QB_ROW_210400" vbProcedure="false">'PL Class'!$F$24</definedName>
    <definedName function="false" hidden="false" name="QB_ROW_211020" vbProcedure="false">'General Ledger'!$B$851</definedName>
    <definedName function="false" hidden="false" name="QB_ROW_211250" vbProcedure="false">BvA!$G$53</definedName>
    <definedName function="false" hidden="false" name="QB_ROW_2112500" vbProcedure="false">'PL Class'!$G$51</definedName>
    <definedName function="false" hidden="false" name="QB_ROW_211320" vbProcedure="false">'General Ledger'!$B$853</definedName>
    <definedName function="false" hidden="false" name="QB_ROW_212020" vbProcedure="false">'General Ledger'!$B$871</definedName>
    <definedName function="false" hidden="false" name="QB_ROW_212030" vbProcedure="false">'General Ledger'!$C$904</definedName>
    <definedName function="false" hidden="false" name="QB_ROW_212050" vbProcedure="false">BvA!$G$60</definedName>
    <definedName function="false" hidden="false" name="QB_ROW_2120500" vbProcedure="false">'PL Class'!$G$56</definedName>
    <definedName function="false" hidden="false" name="QB_ROW_212260" vbProcedure="false">BvA!$H$67</definedName>
    <definedName function="false" hidden="false" name="QB_ROW_2122600" vbProcedure="false">'PL Class'!$H$60</definedName>
    <definedName function="false" hidden="false" name="QB_ROW_212320" vbProcedure="false">'General Ledger'!$B$906</definedName>
    <definedName function="false" hidden="false" name="QB_ROW_212330" vbProcedure="false">'General Ledger'!$C$905</definedName>
    <definedName function="false" hidden="false" name="QB_ROW_212350" vbProcedure="false">BvA!$G$68</definedName>
    <definedName function="false" hidden="false" name="QB_ROW_2123500" vbProcedure="false">'PL Class'!$G$61</definedName>
    <definedName function="false" hidden="false" name="QB_ROW_213030" vbProcedure="false">'General Ledger'!$C$872</definedName>
    <definedName function="false" hidden="false" name="QB_ROW_21310" vbProcedure="false">'General Ledger'!$A$751</definedName>
    <definedName function="false" hidden="false" name="QB_ROW_21320" vbProcedure="false">'General Ledger'!$B$750</definedName>
    <definedName function="false" hidden="false" name="QB_ROW_213260" vbProcedure="false">BvA!$H$61</definedName>
    <definedName function="false" hidden="false" name="QB_ROW_2132600" vbProcedure="false">'PL Class'!$H$57</definedName>
    <definedName function="false" hidden="false" name="QB_ROW_21331" vbProcedure="false">BvA!$E$210</definedName>
    <definedName function="false" hidden="false" name="QB_ROW_213310" vbProcedure="false">'PL Class'!$E$158</definedName>
    <definedName function="false" hidden="false" name="QB_ROW_213330" vbProcedure="false">'General Ledger'!$C$873</definedName>
    <definedName function="false" hidden="false" name="QB_ROW_21340" vbProcedure="false">BvA!$F$26</definedName>
    <definedName function="false" hidden="false" name="QB_ROW_213400" vbProcedure="false">'PL Class'!$F$26</definedName>
    <definedName function="false" hidden="false" name="QB_ROW_214030" vbProcedure="false">'General Ledger'!$C$874</definedName>
    <definedName function="false" hidden="false" name="QB_ROW_214260" vbProcedure="false">BvA!$H$62</definedName>
    <definedName function="false" hidden="false" name="QB_ROW_214330" vbProcedure="false">'General Ledger'!$C$875</definedName>
    <definedName function="false" hidden="false" name="QB_ROW_215030" vbProcedure="false">'General Ledger'!$C$876</definedName>
    <definedName function="false" hidden="false" name="QB_ROW_215260" vbProcedure="false">BvA!$H$63</definedName>
    <definedName function="false" hidden="false" name="QB_ROW_2152600" vbProcedure="false">'PL Class'!$H$58</definedName>
    <definedName function="false" hidden="false" name="QB_ROW_215330" vbProcedure="false">'General Ledger'!$C$895</definedName>
    <definedName function="false" hidden="false" name="QB_ROW_216020" vbProcedure="false">'General Ledger'!$B$907</definedName>
    <definedName function="false" hidden="false" name="QB_ROW_216320" vbProcedure="false">'General Ledger'!$B$908</definedName>
    <definedName function="false" hidden="false" name="QB_ROW_217020" vbProcedure="false">'General Ledger'!$B$909</definedName>
    <definedName function="false" hidden="false" name="QB_ROW_217250" vbProcedure="false">BvA!$G$69</definedName>
    <definedName function="false" hidden="false" name="QB_ROW_2172500" vbProcedure="false">'PL Class'!$G$62</definedName>
    <definedName function="false" hidden="false" name="QB_ROW_217320" vbProcedure="false">'General Ledger'!$B$911</definedName>
    <definedName function="false" hidden="false" name="QB_ROW_218020" vbProcedure="false">'General Ledger'!$B$912</definedName>
    <definedName function="false" hidden="false" name="QB_ROW_218320" vbProcedure="false">'General Ledger'!$B$913</definedName>
    <definedName function="false" hidden="false" name="QB_ROW_219020" vbProcedure="false">'General Ledger'!$B$914</definedName>
    <definedName function="false" hidden="false" name="QB_ROW_219250" vbProcedure="false">BvA!$G$70</definedName>
    <definedName function="false" hidden="false" name="QB_ROW_219320" vbProcedure="false">'General Ledger'!$B$915</definedName>
    <definedName function="false" hidden="false" name="QB_ROW_220010" vbProcedure="false">'General Ledger'!$A$919</definedName>
    <definedName function="false" hidden="false" name="QB_ROW_220020" vbProcedure="false">'General Ledger'!$B$970</definedName>
    <definedName function="false" hidden="false" name="QB_ROW_220040" vbProcedure="false">BvA!$F$72</definedName>
    <definedName function="false" hidden="false" name="QB_ROW_2200400" vbProcedure="false">'PL Class'!$F$64</definedName>
    <definedName function="false" hidden="false" name="QB_ROW_220310" vbProcedure="false">'General Ledger'!$A$972</definedName>
    <definedName function="false" hidden="false" name="QB_ROW_220320" vbProcedure="false">'General Ledger'!$B$971</definedName>
    <definedName function="false" hidden="false" name="QB_ROW_220340" vbProcedure="false">BvA!$F$89</definedName>
    <definedName function="false" hidden="false" name="QB_ROW_2203400" vbProcedure="false">'PL Class'!$F$75</definedName>
    <definedName function="false" hidden="false" name="QB_ROW_221020" vbProcedure="false">'General Ledger'!$B$920</definedName>
    <definedName function="false" hidden="false" name="QB_ROW_221320" vbProcedure="false">'General Ledger'!$B$921</definedName>
    <definedName function="false" hidden="false" name="QB_ROW_222020" vbProcedure="false">'General Ledger'!$B$922</definedName>
    <definedName function="false" hidden="false" name="QB_ROW_222320" vbProcedure="false">'General Ledger'!$B$923</definedName>
    <definedName function="false" hidden="false" name="QB_ROW_223020" vbProcedure="false">'General Ledger'!$B$950</definedName>
    <definedName function="false" hidden="false" name="QB_ROW_223030" vbProcedure="false">'General Ledger'!$C$957</definedName>
    <definedName function="false" hidden="false" name="QB_ROW_223050" vbProcedure="false">BvA!$G$81</definedName>
    <definedName function="false" hidden="false" name="QB_ROW_2230500" vbProcedure="false">'PL Class'!$G$72</definedName>
    <definedName function="false" hidden="false" name="QB_ROW_223260" vbProcedure="false">BvA!$H$84</definedName>
    <definedName function="false" hidden="false" name="QB_ROW_223320" vbProcedure="false">'General Ledger'!$B$959</definedName>
    <definedName function="false" hidden="false" name="QB_ROW_223330" vbProcedure="false">'General Ledger'!$C$958</definedName>
    <definedName function="false" hidden="false" name="QB_ROW_223350" vbProcedure="false">BvA!$G$85</definedName>
    <definedName function="false" hidden="false" name="QB_ROW_2233500" vbProcedure="false">'PL Class'!$G$74</definedName>
    <definedName function="false" hidden="false" name="QB_ROW_224030" vbProcedure="false">'General Ledger'!$C$951</definedName>
    <definedName function="false" hidden="false" name="QB_ROW_224260" vbProcedure="false">BvA!$H$82</definedName>
    <definedName function="false" hidden="false" name="QB_ROW_224330" vbProcedure="false">'General Ledger'!$C$952</definedName>
    <definedName function="false" hidden="false" name="QB_ROW_225030" vbProcedure="false">'General Ledger'!$C$953</definedName>
    <definedName function="false" hidden="false" name="QB_ROW_225260" vbProcedure="false">BvA!$H$83</definedName>
    <definedName function="false" hidden="false" name="QB_ROW_2252600" vbProcedure="false">'PL Class'!$H$73</definedName>
    <definedName function="false" hidden="false" name="QB_ROW_225330" vbProcedure="false">'General Ledger'!$C$954</definedName>
    <definedName function="false" hidden="false" name="QB_ROW_226030" vbProcedure="false">'General Ledger'!$C$955</definedName>
    <definedName function="false" hidden="false" name="QB_ROW_226330" vbProcedure="false">'General Ledger'!$C$956</definedName>
    <definedName function="false" hidden="false" name="QB_ROW_227020" vbProcedure="false">'General Ledger'!$B$962</definedName>
    <definedName function="false" hidden="false" name="QB_ROW_227250" vbProcedure="false">BvA!$G$87</definedName>
    <definedName function="false" hidden="false" name="QB_ROW_227320" vbProcedure="false">'General Ledger'!$B$963</definedName>
    <definedName function="false" hidden="false" name="QB_ROW_228020" vbProcedure="false">'General Ledger'!$B$964</definedName>
    <definedName function="false" hidden="false" name="QB_ROW_228250" vbProcedure="false">BvA!$G$88</definedName>
    <definedName function="false" hidden="false" name="QB_ROW_228320" vbProcedure="false">'General Ledger'!$B$965</definedName>
    <definedName function="false" hidden="false" name="QB_ROW_229020" vbProcedure="false">'General Ledger'!$B$966</definedName>
    <definedName function="false" hidden="false" name="QB_ROW_229320" vbProcedure="false">'General Ledger'!$B$967</definedName>
    <definedName function="false" hidden="false" name="QB_ROW_230020" vbProcedure="false">'General Ledger'!$B$968</definedName>
    <definedName function="false" hidden="false" name="QB_ROW_230320" vbProcedure="false">'General Ledger'!$B$969</definedName>
    <definedName function="false" hidden="false" name="QB_ROW_231010" vbProcedure="false">'General Ledger'!$A$979</definedName>
    <definedName function="false" hidden="false" name="QB_ROW_231020" vbProcedure="false">'General Ledger'!$B$1000</definedName>
    <definedName function="false" hidden="false" name="QB_ROW_231310" vbProcedure="false">'General Ledger'!$A$1002</definedName>
    <definedName function="false" hidden="false" name="QB_ROW_231320" vbProcedure="false">'General Ledger'!$B$1001</definedName>
    <definedName function="false" hidden="false" name="QB_ROW_232020" vbProcedure="false">'General Ledger'!$B$980</definedName>
    <definedName function="false" hidden="false" name="QB_ROW_2321" vbProcedure="false">'Balance Sheet'!$D$17</definedName>
    <definedName function="false" hidden="false" name="QB_ROW_232320" vbProcedure="false">'General Ledger'!$B$981</definedName>
    <definedName function="false" hidden="false" name="QB_ROW_233020" vbProcedure="false">'General Ledger'!$B$982</definedName>
    <definedName function="false" hidden="false" name="QB_ROW_233320" vbProcedure="false">'General Ledger'!$B$983</definedName>
    <definedName function="false" hidden="false" name="QB_ROW_234020" vbProcedure="false">'General Ledger'!$B$984</definedName>
    <definedName function="false" hidden="false" name="QB_ROW_234320" vbProcedure="false">'General Ledger'!$B$985</definedName>
    <definedName function="false" hidden="false" name="QB_ROW_235020" vbProcedure="false">'General Ledger'!$B$986</definedName>
    <definedName function="false" hidden="false" name="QB_ROW_235320" vbProcedure="false">'General Ledger'!$B$987</definedName>
    <definedName function="false" hidden="false" name="QB_ROW_236020" vbProcedure="false">'General Ledger'!$B$988</definedName>
    <definedName function="false" hidden="false" name="QB_ROW_236320" vbProcedure="false">'General Ledger'!$B$989</definedName>
    <definedName function="false" hidden="false" name="QB_ROW_237020" vbProcedure="false">'General Ledger'!$B$990</definedName>
    <definedName function="false" hidden="false" name="QB_ROW_237320" vbProcedure="false">'General Ledger'!$B$991</definedName>
    <definedName function="false" hidden="false" name="QB_ROW_238020" vbProcedure="false">'General Ledger'!$B$560</definedName>
    <definedName function="false" hidden="false" name="QB_ROW_238030" vbProcedure="false">'General Ledger'!$C$579</definedName>
    <definedName function="false" hidden="false" name="QB_ROW_238320" vbProcedure="false">'General Ledger'!$B$581</definedName>
    <definedName function="false" hidden="false" name="QB_ROW_238330" vbProcedure="false">'General Ledger'!$C$580</definedName>
    <definedName function="false" hidden="false" name="QB_ROW_239020" vbProcedure="false">'General Ledger'!$B$582</definedName>
    <definedName function="false" hidden="false" name="QB_ROW_239320" vbProcedure="false">'General Ledger'!$B$585</definedName>
    <definedName function="false" hidden="false" name="QB_ROW_240020" vbProcedure="false">'General Ledger'!$B$586</definedName>
    <definedName function="false" hidden="false" name="QB_ROW_240250" vbProcedure="false">'Balance Sheet'!$G$56</definedName>
    <definedName function="false" hidden="false" name="QB_ROW_240320" vbProcedure="false">'General Ledger'!$B$598</definedName>
    <definedName function="false" hidden="false" name="QB_ROW_241030" vbProcedure="false">'General Ledger'!$C$550</definedName>
    <definedName function="false" hidden="false" name="QB_ROW_241330" vbProcedure="false">'General Ledger'!$C$551</definedName>
    <definedName function="false" hidden="false" name="QB_ROW_242030" vbProcedure="false">'General Ledger'!$C$548</definedName>
    <definedName function="false" hidden="false" name="QB_ROW_242330" vbProcedure="false">'General Ledger'!$C$549</definedName>
    <definedName function="false" hidden="false" name="QB_ROW_243020" vbProcedure="false">'General Ledger'!$B$992</definedName>
    <definedName function="false" hidden="false" name="QB_ROW_243320" vbProcedure="false">'General Ledger'!$B$993</definedName>
    <definedName function="false" hidden="false" name="QB_ROW_244020" vbProcedure="false">'General Ledger'!$B$994</definedName>
    <definedName function="false" hidden="false" name="QB_ROW_244320" vbProcedure="false">'General Ledger'!$B$995</definedName>
    <definedName function="false" hidden="false" name="QB_ROW_245020" vbProcedure="false">'General Ledger'!$B$996</definedName>
    <definedName function="false" hidden="false" name="QB_ROW_245320" vbProcedure="false">'General Ledger'!$B$997</definedName>
    <definedName function="false" hidden="false" name="QB_ROW_246020" vbProcedure="false">'General Ledger'!$B$998</definedName>
    <definedName function="false" hidden="false" name="QB_ROW_246320" vbProcedure="false">'General Ledger'!$B$999</definedName>
    <definedName function="false" hidden="false" name="QB_ROW_247040" vbProcedure="false">BvA!$F$90</definedName>
    <definedName function="false" hidden="false" name="QB_ROW_2470400" vbProcedure="false">'PL Class'!$F$76</definedName>
    <definedName function="false" hidden="false" name="QB_ROW_247340" vbProcedure="false">BvA!$F$115</definedName>
    <definedName function="false" hidden="false" name="QB_ROW_2473400" vbProcedure="false">'PL Class'!$F$83</definedName>
    <definedName function="false" hidden="false" name="QB_ROW_248010" vbProcedure="false">'General Ledger'!$A$1003</definedName>
    <definedName function="false" hidden="false" name="QB_ROW_249020" vbProcedure="false">'General Ledger'!$B$1004</definedName>
    <definedName function="false" hidden="false" name="QB_ROW_249320" vbProcedure="false">'General Ledger'!$B$1005</definedName>
    <definedName function="false" hidden="false" name="QB_ROW_250020" vbProcedure="false">'General Ledger'!$B$1010</definedName>
    <definedName function="false" hidden="false" name="QB_ROW_250320" vbProcedure="false">'General Ledger'!$B$1011</definedName>
    <definedName function="false" hidden="false" name="QB_ROW_251020" vbProcedure="false">'General Ledger'!$B$1006</definedName>
    <definedName function="false" hidden="false" name="QB_ROW_251320" vbProcedure="false">'General Ledger'!$B$1007</definedName>
    <definedName function="false" hidden="false" name="QB_ROW_252020" vbProcedure="false">'General Ledger'!$B$1008</definedName>
    <definedName function="false" hidden="false" name="QB_ROW_252320" vbProcedure="false">'General Ledger'!$B$1009</definedName>
    <definedName function="false" hidden="false" name="QB_ROW_253020" vbProcedure="false">'General Ledger'!$B$1012</definedName>
    <definedName function="false" hidden="false" name="QB_ROW_253320" vbProcedure="false">'General Ledger'!$B$1013</definedName>
    <definedName function="false" hidden="false" name="QB_ROW_254020" vbProcedure="false">'General Ledger'!$B$1014</definedName>
    <definedName function="false" hidden="false" name="QB_ROW_254320" vbProcedure="false">'General Ledger'!$B$1015</definedName>
    <definedName function="false" hidden="false" name="QB_ROW_255020" vbProcedure="false">'General Ledger'!$B$1016</definedName>
    <definedName function="false" hidden="false" name="QB_ROW_255320" vbProcedure="false">'General Ledger'!$B$1017</definedName>
    <definedName function="false" hidden="false" name="QB_ROW_256020" vbProcedure="false">'General Ledger'!$B$1018</definedName>
    <definedName function="false" hidden="false" name="QB_ROW_259250" vbProcedure="false">BvA!$G$91</definedName>
    <definedName function="false" hidden="false" name="QB_ROW_260250" vbProcedure="false">BvA!$G$92</definedName>
    <definedName function="false" hidden="false" name="QB_ROW_261050" vbProcedure="false">BvA!$G$171</definedName>
    <definedName function="false" hidden="false" name="QB_ROW_2610500" vbProcedure="false">'PL Class'!$G$135</definedName>
    <definedName function="false" hidden="false" name="QB_ROW_261350" vbProcedure="false">BvA!$G$174</definedName>
    <definedName function="false" hidden="false" name="QB_ROW_2613500" vbProcedure="false">'PL Class'!$G$137</definedName>
    <definedName function="false" hidden="false" name="QB_ROW_262250" vbProcedure="false">BvA!$G$93</definedName>
    <definedName function="false" hidden="false" name="QB_ROW_263050" vbProcedure="false">BvA!$G$94</definedName>
    <definedName function="false" hidden="false" name="QB_ROW_263350" vbProcedure="false">BvA!$G$99</definedName>
    <definedName function="false" hidden="false" name="QB_ROW_265260" vbProcedure="false">BvA!$H$95</definedName>
    <definedName function="false" hidden="false" name="QB_ROW_266260" vbProcedure="false">BvA!$H$96</definedName>
    <definedName function="false" hidden="false" name="QB_ROW_267260" vbProcedure="false">BvA!$H$97</definedName>
    <definedName function="false" hidden="false" name="QB_ROW_268250" vbProcedure="false">BvA!$G$100</definedName>
    <definedName function="false" hidden="false" name="QB_ROW_269050" vbProcedure="false">BvA!$G$101</definedName>
    <definedName function="false" hidden="false" name="QB_ROW_2690500" vbProcedure="false">'PL Class'!$G$77</definedName>
    <definedName function="false" hidden="false" name="QB_ROW_269260" vbProcedure="false">BvA!$H$104</definedName>
    <definedName function="false" hidden="false" name="QB_ROW_269350" vbProcedure="false">BvA!$G$105</definedName>
    <definedName function="false" hidden="false" name="QB_ROW_2693500" vbProcedure="false">'PL Class'!$G$80</definedName>
    <definedName function="false" hidden="false" name="QB_ROW_270250" vbProcedure="false">BvA!$G$107</definedName>
    <definedName function="false" hidden="false" name="QB_ROW_271050" vbProcedure="false">BvA!$G$109</definedName>
    <definedName function="false" hidden="false" name="QB_ROW_271350" vbProcedure="false">BvA!$G$113</definedName>
    <definedName function="false" hidden="false" name="QB_ROW_272260" vbProcedure="false">BvA!$H$110</definedName>
    <definedName function="false" hidden="false" name="QB_ROW_273260" vbProcedure="false">BvA!$H$111</definedName>
    <definedName function="false" hidden="false" name="QB_ROW_274260" vbProcedure="false">BvA!$H$112</definedName>
    <definedName function="false" hidden="false" name="QB_ROW_275040" vbProcedure="false">BvA!$F$116</definedName>
    <definedName function="false" hidden="false" name="QB_ROW_2750400" vbProcedure="false">'PL Class'!$F$84</definedName>
    <definedName function="false" hidden="false" name="QB_ROW_275340" vbProcedure="false">BvA!$F$159</definedName>
    <definedName function="false" hidden="false" name="QB_ROW_2753400" vbProcedure="false">'PL Class'!$F$124</definedName>
    <definedName function="false" hidden="false" name="QB_ROW_276250" vbProcedure="false">BvA!$G$117</definedName>
    <definedName function="false" hidden="false" name="QB_ROW_2762500" vbProcedure="false">'PL Class'!$G$85</definedName>
    <definedName function="false" hidden="false" name="QB_ROW_279250" vbProcedure="false">BvA!$G$118</definedName>
    <definedName function="false" hidden="false" name="QB_ROW_2792500" vbProcedure="false">'PL Class'!$G$86</definedName>
    <definedName function="false" hidden="false" name="QB_ROW_280250" vbProcedure="false">BvA!$G$119</definedName>
    <definedName function="false" hidden="false" name="QB_ROW_282250" vbProcedure="false">BvA!$G$120</definedName>
    <definedName function="false" hidden="false" name="QB_ROW_2822500" vbProcedure="false">'PL Class'!$G$87</definedName>
    <definedName function="false" hidden="false" name="QB_ROW_283250" vbProcedure="false">BvA!$G$121</definedName>
    <definedName function="false" hidden="false" name="QB_ROW_2832500" vbProcedure="false">'PL Class'!$G$88</definedName>
    <definedName function="false" hidden="false" name="QB_ROW_284250" vbProcedure="false">BvA!$G$122</definedName>
    <definedName function="false" hidden="false" name="QB_ROW_2842500" vbProcedure="false">'PL Class'!$G$89</definedName>
    <definedName function="false" hidden="false" name="QB_ROW_285250" vbProcedure="false">BvA!$G$123</definedName>
    <definedName function="false" hidden="false" name="QB_ROW_2852500" vbProcedure="false">'PL Class'!$G$90</definedName>
    <definedName function="false" hidden="false" name="QB_ROW_286050" vbProcedure="false">BvA!$G$127</definedName>
    <definedName function="false" hidden="false" name="QB_ROW_2860500" vbProcedure="false">'PL Class'!$G$94</definedName>
    <definedName function="false" hidden="false" name="QB_ROW_286350" vbProcedure="false">BvA!$G$134</definedName>
    <definedName function="false" hidden="false" name="QB_ROW_2863500" vbProcedure="false">'PL Class'!$G$101</definedName>
    <definedName function="false" hidden="false" name="QB_ROW_287260" vbProcedure="false">BvA!$H$130</definedName>
    <definedName function="false" hidden="false" name="QB_ROW_2872600" vbProcedure="false">'PL Class'!$H$97</definedName>
    <definedName function="false" hidden="false" name="QB_ROW_288260" vbProcedure="false">BvA!$H$129</definedName>
    <definedName function="false" hidden="false" name="QB_ROW_2882600" vbProcedure="false">'PL Class'!$H$96</definedName>
    <definedName function="false" hidden="false" name="QB_ROW_289260" vbProcedure="false">BvA!$H$132</definedName>
    <definedName function="false" hidden="false" name="QB_ROW_2892600" vbProcedure="false">'PL Class'!$H$99</definedName>
    <definedName function="false" hidden="false" name="QB_ROW_290260" vbProcedure="false">BvA!$H$128</definedName>
    <definedName function="false" hidden="false" name="QB_ROW_2902600" vbProcedure="false">'PL Class'!$H$95</definedName>
    <definedName function="false" hidden="false" name="QB_ROW_291050" vbProcedure="false">BvA!$G$138</definedName>
    <definedName function="false" hidden="false" name="QB_ROW_2910500" vbProcedure="false">'PL Class'!$G$105</definedName>
    <definedName function="false" hidden="false" name="QB_ROW_291260" vbProcedure="false">BvA!$H$143</definedName>
    <definedName function="false" hidden="false" name="QB_ROW_291350" vbProcedure="false">BvA!$G$144</definedName>
    <definedName function="false" hidden="false" name="QB_ROW_2913500" vbProcedure="false">'PL Class'!$G$109</definedName>
    <definedName function="false" hidden="false" name="QB_ROW_292250" vbProcedure="false">BvA!$G$145</definedName>
    <definedName function="false" hidden="false" name="QB_ROW_2922500" vbProcedure="false">'PL Class'!$G$110</definedName>
    <definedName function="false" hidden="false" name="QB_ROW_293250" vbProcedure="false">BvA!$G$146</definedName>
    <definedName function="false" hidden="false" name="QB_ROW_2932500" vbProcedure="false">'PL Class'!$G$111</definedName>
    <definedName function="false" hidden="false" name="QB_ROW_294050" vbProcedure="false">BvA!$G$148</definedName>
    <definedName function="false" hidden="false" name="QB_ROW_2940500" vbProcedure="false">'PL Class'!$G$113</definedName>
    <definedName function="false" hidden="false" name="QB_ROW_294260" vbProcedure="false">BvA!$H$150</definedName>
    <definedName function="false" hidden="false" name="QB_ROW_2942600" vbProcedure="false">'PL Class'!$H$115</definedName>
    <definedName function="false" hidden="false" name="QB_ROW_294350" vbProcedure="false">BvA!$G$151</definedName>
    <definedName function="false" hidden="false" name="QB_ROW_2943500" vbProcedure="false">'PL Class'!$G$116</definedName>
    <definedName function="false" hidden="false" name="QB_ROW_295250" vbProcedure="false">BvA!$G$152</definedName>
    <definedName function="false" hidden="false" name="QB_ROW_2952500" vbProcedure="false">'PL Class'!$G$117</definedName>
    <definedName function="false" hidden="false" name="QB_ROW_296250" vbProcedure="false">BvA!$G$153</definedName>
    <definedName function="false" hidden="false" name="QB_ROW_2962500" vbProcedure="false">'PL Class'!$G$118</definedName>
    <definedName function="false" hidden="false" name="QB_ROW_297210" vbProcedure="false">'AP Aging'!$C$9</definedName>
    <definedName function="false" hidden="false" name="QB_ROW_297250" vbProcedure="false">BvA!$G$154</definedName>
    <definedName function="false" hidden="false" name="QB_ROW_2972500" vbProcedure="false">'PL Class'!$G$119</definedName>
    <definedName function="false" hidden="false" name="QB_ROW_298250" vbProcedure="false">BvA!$G$155</definedName>
    <definedName function="false" hidden="false" name="QB_ROW_2982500" vbProcedure="false">'PL Class'!$G$120</definedName>
    <definedName function="false" hidden="false" name="QB_ROW_299250" vbProcedure="false">BvA!$G$156</definedName>
    <definedName function="false" hidden="false" name="QB_ROW_2992500" vbProcedure="false">'PL Class'!$G$121</definedName>
    <definedName function="false" hidden="false" name="QB_ROW_300250" vbProcedure="false">BvA!$G$157</definedName>
    <definedName function="false" hidden="false" name="QB_ROW_3002500" vbProcedure="false">'PL Class'!$G$122</definedName>
    <definedName function="false" hidden="false" name="QB_ROW_301" vbProcedure="false">'Balance Sheet'!$B$43</definedName>
    <definedName function="false" hidden="false" name="QB_ROW_3010" vbProcedure="false">'General Ledger'!$A$634</definedName>
    <definedName function="false" hidden="false" name="QB_ROW_301040" vbProcedure="false">BvA!$F$160</definedName>
    <definedName function="false" hidden="false" name="QB_ROW_3010400" vbProcedure="false">'PL Class'!$F$125</definedName>
    <definedName function="false" hidden="false" name="QB_ROW_301340" vbProcedure="false">BvA!$F$163</definedName>
    <definedName function="false" hidden="false" name="QB_ROW_3013400" vbProcedure="false">'PL Class'!$F$128</definedName>
    <definedName function="false" hidden="false" name="QB_ROW_3021" vbProcedure="false">'Balance Sheet'!$D$18</definedName>
    <definedName function="false" hidden="false" name="QB_ROW_303250" vbProcedure="false">BvA!$G$161</definedName>
    <definedName function="false" hidden="false" name="QB_ROW_3032500" vbProcedure="false">'PL Class'!$G$126</definedName>
    <definedName function="false" hidden="false" name="QB_ROW_304250" vbProcedure="false">BvA!$G$162</definedName>
    <definedName function="false" hidden="false" name="QB_ROW_3042500" vbProcedure="false">'PL Class'!$G$127</definedName>
    <definedName function="false" hidden="false" name="QB_ROW_305040" vbProcedure="false">BvA!$F$164</definedName>
    <definedName function="false" hidden="false" name="QB_ROW_3050400" vbProcedure="false">'PL Class'!$F$129</definedName>
    <definedName function="false" hidden="false" name="QB_ROW_305340" vbProcedure="false">BvA!$F$185</definedName>
    <definedName function="false" hidden="false" name="QB_ROW_3053400" vbProcedure="false">'PL Class'!$F$146</definedName>
    <definedName function="false" hidden="false" name="QB_ROW_309250" vbProcedure="false">BvA!$G$165</definedName>
    <definedName function="false" hidden="false" name="QB_ROW_3092500" vbProcedure="false">'PL Class'!$G$130</definedName>
    <definedName function="false" hidden="false" name="QB_ROW_311250" vbProcedure="false">BvA!$G$166</definedName>
    <definedName function="false" hidden="false" name="QB_ROW_3112500" vbProcedure="false">'PL Class'!$G$131</definedName>
    <definedName function="false" hidden="false" name="QB_ROW_312050" vbProcedure="false">BvA!$G$167</definedName>
    <definedName function="false" hidden="false" name="QB_ROW_3120500" vbProcedure="false">'PL Class'!$G$132</definedName>
    <definedName function="false" hidden="false" name="QB_ROW_312260" vbProcedure="false">BvA!$H$169</definedName>
    <definedName function="false" hidden="false" name="QB_ROW_312350" vbProcedure="false">BvA!$G$170</definedName>
    <definedName function="false" hidden="false" name="QB_ROW_3123500" vbProcedure="false">'PL Class'!$G$134</definedName>
    <definedName function="false" hidden="false" name="QB_ROW_316250" vbProcedure="false">BvA!$G$180</definedName>
    <definedName function="false" hidden="false" name="QB_ROW_3162500" vbProcedure="false">'PL Class'!$G$141</definedName>
    <definedName function="false" hidden="false" name="QB_ROW_317250" vbProcedure="false">BvA!$G$181</definedName>
    <definedName function="false" hidden="false" name="QB_ROW_3172500" vbProcedure="false">'PL Class'!$G$142</definedName>
    <definedName function="false" hidden="false" name="QB_ROW_318250" vbProcedure="false">BvA!$G$182</definedName>
    <definedName function="false" hidden="false" name="QB_ROW_3182500" vbProcedure="false">'PL Class'!$G$143</definedName>
    <definedName function="false" hidden="false" name="QB_ROW_319250" vbProcedure="false">BvA!$G$183</definedName>
    <definedName function="false" hidden="false" name="QB_ROW_3192500" vbProcedure="false">'PL Class'!$G$144</definedName>
    <definedName function="false" hidden="false" name="QB_ROW_320350" vbProcedure="false">BvA!$G$184</definedName>
    <definedName function="false" hidden="false" name="QB_ROW_3203500" vbProcedure="false">'PL Class'!$G$145</definedName>
    <definedName function="false" hidden="false" name="QB_ROW_32301" vbProcedure="false">'AP Aging'!$B$18</definedName>
    <definedName function="false" hidden="false" name="QB_ROW_323050" vbProcedure="false">BvA!$G$190</definedName>
    <definedName function="false" hidden="false" name="QB_ROW_3230500" vbProcedure="false">'PL Class'!$G$148</definedName>
    <definedName function="false" hidden="false" name="QB_ROW_323350" vbProcedure="false">BvA!$G$194</definedName>
    <definedName function="false" hidden="false" name="QB_ROW_3233500" vbProcedure="false">'PL Class'!$G$150</definedName>
    <definedName function="false" hidden="false" name="QB_ROW_324260" vbProcedure="false">BvA!$H$191</definedName>
    <definedName function="false" hidden="false" name="QB_ROW_3242600" vbProcedure="false">'PL Class'!$H$149</definedName>
    <definedName function="false" hidden="false" name="QB_ROW_325260" vbProcedure="false">BvA!$H$192</definedName>
    <definedName function="false" hidden="false" name="QB_ROW_326260" vbProcedure="false">BvA!$H$193</definedName>
    <definedName function="false" hidden="false" name="QB_ROW_3310" vbProcedure="false">'General Ledger'!$A$635</definedName>
    <definedName function="false" hidden="false" name="QB_ROW_3321" vbProcedure="false">'Balance Sheet'!$D$23</definedName>
    <definedName function="false" hidden="false" name="QB_ROW_336240" vbProcedure="false">BvA!$F$209</definedName>
    <definedName function="false" hidden="false" name="QB_ROW_341030" vbProcedure="false">'General Ledger'!$C$896</definedName>
    <definedName function="false" hidden="false" name="QB_ROW_341260" vbProcedure="false">BvA!$H$64</definedName>
    <definedName function="false" hidden="false" name="QB_ROW_3412600" vbProcedure="false">'PL Class'!$H$59</definedName>
    <definedName function="false" hidden="false" name="QB_ROW_341330" vbProcedure="false">'General Ledger'!$C$897</definedName>
    <definedName function="false" hidden="false" name="QB_ROW_342260" vbProcedure="false">BvA!$H$139</definedName>
    <definedName function="false" hidden="false" name="QB_ROW_3422600" vbProcedure="false">'PL Class'!$H$106</definedName>
    <definedName function="false" hidden="false" name="QB_ROW_344260" vbProcedure="false">BvA!$H$140</definedName>
    <definedName function="false" hidden="false" name="QB_ROW_3442600" vbProcedure="false">'PL Class'!$H$107</definedName>
    <definedName function="false" hidden="false" name="QB_ROW_345260" vbProcedure="false">BvA!$H$141</definedName>
    <definedName function="false" hidden="false" name="QB_ROW_3452600" vbProcedure="false">'PL Class'!$H$108</definedName>
    <definedName function="false" hidden="false" name="QB_ROW_346020" vbProcedure="false">'General Ledger'!$B$843</definedName>
    <definedName function="false" hidden="false" name="QB_ROW_346250" vbProcedure="false">BvA!$G$51</definedName>
    <definedName function="false" hidden="false" name="QB_ROW_3462500" vbProcedure="false">'PL Class'!$G$49</definedName>
    <definedName function="false" hidden="false" name="QB_ROW_346320" vbProcedure="false">'General Ledger'!$B$845</definedName>
    <definedName function="false" hidden="false" name="QB_ROW_347020" vbProcedure="false">'General Ledger'!$B$849</definedName>
    <definedName function="false" hidden="false" name="QB_ROW_347320" vbProcedure="false">'General Ledger'!$B$850</definedName>
    <definedName function="false" hidden="false" name="QB_ROW_348010" vbProcedure="false">'General Ledger'!$A$331</definedName>
    <definedName function="false" hidden="false" name="QB_ROW_348220" vbProcedure="false">'Balance Sheet'!$D$41</definedName>
    <definedName function="false" hidden="false" name="QB_ROW_348310" vbProcedure="false">'General Ledger'!$A$332</definedName>
    <definedName function="false" hidden="false" name="QB_ROW_349010" vbProcedure="false">'General Ledger'!$A$329</definedName>
    <definedName function="false" hidden="false" name="QB_ROW_349220" vbProcedure="false">'Balance Sheet'!$D$40</definedName>
    <definedName function="false" hidden="false" name="QB_ROW_349310" vbProcedure="false">'General Ledger'!$A$330</definedName>
    <definedName function="false" hidden="false" name="QB_ROW_350040" vbProcedure="false">BvA!$F$205</definedName>
    <definedName function="false" hidden="false" name="QB_ROW_350340" vbProcedure="false">BvA!$F$208</definedName>
    <definedName function="false" hidden="false" name="QB_ROW_357250" vbProcedure="false">BvA!$G$206</definedName>
    <definedName function="false" hidden="false" name="QB_ROW_365250" vbProcedure="false">BvA!$G$207</definedName>
    <definedName function="false" hidden="false" name="QB_ROW_367050" vbProcedure="false">BvA!$G$135</definedName>
    <definedName function="false" hidden="false" name="QB_ROW_3670500" vbProcedure="false">'PL Class'!$G$102</definedName>
    <definedName function="false" hidden="false" name="QB_ROW_367350" vbProcedure="false">BvA!$G$137</definedName>
    <definedName function="false" hidden="false" name="QB_ROW_3673500" vbProcedure="false">'PL Class'!$G$104</definedName>
    <definedName function="false" hidden="false" name="QB_ROW_368040" vbProcedure="false">BvA!$F$196</definedName>
    <definedName function="false" hidden="false" name="QB_ROW_3680400" vbProcedure="false">'PL Class'!$F$152</definedName>
    <definedName function="false" hidden="false" name="QB_ROW_368340" vbProcedure="false">BvA!$F$204</definedName>
    <definedName function="false" hidden="false" name="QB_ROW_3683400" vbProcedure="false">'PL Class'!$F$157</definedName>
    <definedName function="false" hidden="false" name="QB_ROW_369250" vbProcedure="false">BvA!$G$197</definedName>
    <definedName function="false" hidden="false" name="QB_ROW_370020" vbProcedure="false">'General Ledger'!$B$271</definedName>
    <definedName function="false" hidden="false" name="QB_ROW_370240" vbProcedure="false">'Balance Sheet'!$F$20</definedName>
    <definedName function="false" hidden="false" name="QB_ROW_370320" vbProcedure="false">'General Ledger'!$B$275</definedName>
    <definedName function="false" hidden="false" name="QB_ROW_371020" vbProcedure="false">'General Ledger'!$B$601</definedName>
    <definedName function="false" hidden="false" name="QB_ROW_371320" vbProcedure="false">'General Ledger'!$B$602</definedName>
    <definedName function="false" hidden="false" name="QB_ROW_372250" vbProcedure="false">BvA!$G$198</definedName>
    <definedName function="false" hidden="false" name="QB_ROW_373020" vbProcedure="false">'General Ledger'!$B$924</definedName>
    <definedName function="false" hidden="false" name="QB_ROW_373250" vbProcedure="false">BvA!$G$73</definedName>
    <definedName function="false" hidden="false" name="QB_ROW_3732500" vbProcedure="false">'PL Class'!$G$65</definedName>
    <definedName function="false" hidden="false" name="QB_ROW_373320" vbProcedure="false">'General Ledger'!$B$926</definedName>
    <definedName function="false" hidden="false" name="QB_ROW_375020" vbProcedure="false">'General Ledger'!$B$927</definedName>
    <definedName function="false" hidden="false" name="QB_ROW_375250" vbProcedure="false">BvA!$G$74</definedName>
    <definedName function="false" hidden="false" name="QB_ROW_3752500" vbProcedure="false">'PL Class'!$G$66</definedName>
    <definedName function="false" hidden="false" name="QB_ROW_375320" vbProcedure="false">'General Ledger'!$B$929</definedName>
    <definedName function="false" hidden="false" name="QB_ROW_376020" vbProcedure="false">'General Ledger'!$B$930</definedName>
    <definedName function="false" hidden="false" name="QB_ROW_376250" vbProcedure="false">BvA!$G$75</definedName>
    <definedName function="false" hidden="false" name="QB_ROW_3762500" vbProcedure="false">'PL Class'!$G$67</definedName>
    <definedName function="false" hidden="false" name="QB_ROW_376320" vbProcedure="false">'General Ledger'!$B$933</definedName>
    <definedName function="false" hidden="false" name="QB_ROW_377020" vbProcedure="false">'General Ledger'!$B$934</definedName>
    <definedName function="false" hidden="false" name="QB_ROW_377250" vbProcedure="false">BvA!$G$76</definedName>
    <definedName function="false" hidden="false" name="QB_ROW_3772500" vbProcedure="false">'PL Class'!$G$68</definedName>
    <definedName function="false" hidden="false" name="QB_ROW_377320" vbProcedure="false">'General Ledger'!$B$936</definedName>
    <definedName function="false" hidden="false" name="QB_ROW_378020" vbProcedure="false">'General Ledger'!$B$937</definedName>
    <definedName function="false" hidden="false" name="QB_ROW_378250" vbProcedure="false">BvA!$G$77</definedName>
    <definedName function="false" hidden="false" name="QB_ROW_3782500" vbProcedure="false">'PL Class'!$G$69</definedName>
    <definedName function="false" hidden="false" name="QB_ROW_378320" vbProcedure="false">'General Ledger'!$B$940</definedName>
    <definedName function="false" hidden="false" name="QB_ROW_379020" vbProcedure="false">'General Ledger'!$B$941</definedName>
    <definedName function="false" hidden="false" name="QB_ROW_379250" vbProcedure="false">BvA!$G$78</definedName>
    <definedName function="false" hidden="false" name="QB_ROW_379320" vbProcedure="false">'General Ledger'!$B$942</definedName>
    <definedName function="false" hidden="false" name="QB_ROW_380020" vbProcedure="false">'General Ledger'!$B$943</definedName>
    <definedName function="false" hidden="false" name="QB_ROW_380250" vbProcedure="false">BvA!$G$79</definedName>
    <definedName function="false" hidden="false" name="QB_ROW_3802500" vbProcedure="false">'PL Class'!$G$70</definedName>
    <definedName function="false" hidden="false" name="QB_ROW_380320" vbProcedure="false">'General Ledger'!$B$945</definedName>
    <definedName function="false" hidden="false" name="QB_ROW_381020" vbProcedure="false">'General Ledger'!$B$854</definedName>
    <definedName function="false" hidden="false" name="QB_ROW_381250" vbProcedure="false">BvA!$G$54</definedName>
    <definedName function="false" hidden="false" name="QB_ROW_3812500" vbProcedure="false">'PL Class'!$G$52</definedName>
    <definedName function="false" hidden="false" name="QB_ROW_381320" vbProcedure="false">'General Ledger'!$B$856</definedName>
    <definedName function="false" hidden="false" name="QB_ROW_382020" vbProcedure="false">'General Ledger'!$B$857</definedName>
    <definedName function="false" hidden="false" name="QB_ROW_382250" vbProcedure="false">BvA!$G$55</definedName>
    <definedName function="false" hidden="false" name="QB_ROW_3822500" vbProcedure="false">'PL Class'!$G$53</definedName>
    <definedName function="false" hidden="false" name="QB_ROW_382320" vbProcedure="false">'General Ledger'!$B$859</definedName>
    <definedName function="false" hidden="false" name="QB_ROW_383020" vbProcedure="false">'General Ledger'!$B$860</definedName>
    <definedName function="false" hidden="false" name="QB_ROW_383250" vbProcedure="false">BvA!$G$56</definedName>
    <definedName function="false" hidden="false" name="QB_ROW_3832500" vbProcedure="false">'PL Class'!$G$54</definedName>
    <definedName function="false" hidden="false" name="QB_ROW_383320" vbProcedure="false">'General Ledger'!$B$863</definedName>
    <definedName function="false" hidden="false" name="QB_ROW_384020" vbProcedure="false">'General Ledger'!$B$864</definedName>
    <definedName function="false" hidden="false" name="QB_ROW_384250" vbProcedure="false">BvA!$G$57</definedName>
    <definedName function="false" hidden="false" name="QB_ROW_384320" vbProcedure="false">'General Ledger'!$B$865</definedName>
    <definedName function="false" hidden="false" name="QB_ROW_385020" vbProcedure="false">'General Ledger'!$B$866</definedName>
    <definedName function="false" hidden="false" name="QB_ROW_385250" vbProcedure="false">BvA!$G$58</definedName>
    <definedName function="false" hidden="false" name="QB_ROW_3852500" vbProcedure="false">'PL Class'!$G$55</definedName>
    <definedName function="false" hidden="false" name="QB_ROW_385320" vbProcedure="false">'General Ledger'!$B$868</definedName>
    <definedName function="false" hidden="false" name="QB_ROW_386250" vbProcedure="false">BvA!$G$108</definedName>
    <definedName function="false" hidden="false" name="QB_ROW_3862500" vbProcedure="false">'PL Class'!$G$81</definedName>
    <definedName function="false" hidden="false" name="QB_ROW_387010" vbProcedure="false">'General Ledger'!$A$606</definedName>
    <definedName function="false" hidden="false" name="QB_ROW_387310" vbProcedure="false">'General Ledger'!$A$607</definedName>
    <definedName function="false" hidden="false" name="QB_ROW_388020" vbProcedure="false">'General Ledger'!$B$835</definedName>
    <definedName function="false" hidden="false" name="QB_ROW_388320" vbProcedure="false">'General Ledger'!$B$836</definedName>
    <definedName function="false" hidden="false" name="QB_ROW_389030" vbProcedure="false">'General Ledger'!$C$898</definedName>
    <definedName function="false" hidden="false" name="QB_ROW_389260" vbProcedure="false">BvA!$H$65</definedName>
    <definedName function="false" hidden="false" name="QB_ROW_389330" vbProcedure="false">'General Ledger'!$C$899</definedName>
    <definedName function="false" hidden="false" name="QB_ROW_390030" vbProcedure="false">'General Ledger'!$C$900</definedName>
    <definedName function="false" hidden="false" name="QB_ROW_390330" vbProcedure="false">'General Ledger'!$C$901</definedName>
    <definedName function="false" hidden="false" name="QB_ROW_391260" vbProcedure="false">BvA!$H$98</definedName>
    <definedName function="false" hidden="false" name="QB_ROW_393250" vbProcedure="false">BvA!$G$114</definedName>
    <definedName function="false" hidden="false" name="QB_ROW_3932500" vbProcedure="false">'PL Class'!$G$82</definedName>
    <definedName function="false" hidden="false" name="QB_ROW_395260" vbProcedure="false">BvA!$H$142</definedName>
    <definedName function="false" hidden="false" name="QB_ROW_396260" vbProcedure="false">BvA!$H$168</definedName>
    <definedName function="false" hidden="false" name="QB_ROW_3962600" vbProcedure="false">'PL Class'!$H$133</definedName>
    <definedName function="false" hidden="false" name="QB_ROW_397260" vbProcedure="false">BvA!$H$131</definedName>
    <definedName function="false" hidden="false" name="QB_ROW_3972600" vbProcedure="false">'PL Class'!$H$98</definedName>
    <definedName function="false" hidden="false" name="QB_ROW_399260" vbProcedure="false">BvA!$H$172</definedName>
    <definedName function="false" hidden="false" name="QB_ROW_400050" vbProcedure="false">BvA!$G$175</definedName>
    <definedName function="false" hidden="false" name="QB_ROW_4000500" vbProcedure="false">'PL Class'!$G$138</definedName>
    <definedName function="false" hidden="false" name="QB_ROW_400350" vbProcedure="false">BvA!$G$179</definedName>
    <definedName function="false" hidden="false" name="QB_ROW_4003500" vbProcedure="false">'PL Class'!$G$140</definedName>
    <definedName function="false" hidden="false" name="QB_ROW_401260" vbProcedure="false">BvA!$H$176</definedName>
    <definedName function="false" hidden="false" name="QB_ROW_4020" vbProcedure="false">'General Ledger'!$B$318</definedName>
    <definedName function="false" hidden="false" name="QB_ROW_4021" vbProcedure="false">'Balance Sheet'!$D$24</definedName>
    <definedName function="false" hidden="false" name="QB_ROW_402260" vbProcedure="false">BvA!$H$177</definedName>
    <definedName function="false" hidden="false" name="QB_ROW_404030" vbProcedure="false">'General Ledger'!$C$902</definedName>
    <definedName function="false" hidden="false" name="QB_ROW_404260" vbProcedure="false">BvA!$H$66</definedName>
    <definedName function="false" hidden="false" name="QB_ROW_404330" vbProcedure="false">'General Ledger'!$C$903</definedName>
    <definedName function="false" hidden="false" name="QB_ROW_405260" vbProcedure="false">BvA!$H$133</definedName>
    <definedName function="false" hidden="false" name="QB_ROW_4052600" vbProcedure="false">'PL Class'!$H$100</definedName>
    <definedName function="false" hidden="false" name="QB_ROW_406010" vbProcedure="false">'General Ledger'!$A$610</definedName>
    <definedName function="false" hidden="false" name="QB_ROW_406240" vbProcedure="false">'Balance Sheet'!$F$60</definedName>
    <definedName function="false" hidden="false" name="QB_ROW_406310" vbProcedure="false">'General Ledger'!$A$611</definedName>
    <definedName function="false" hidden="false" name="QB_ROW_407010" vbProcedure="false">'General Ledger'!$A$612</definedName>
    <definedName function="false" hidden="false" name="QB_ROW_407310" vbProcedure="false">'General Ledger'!$A$613</definedName>
    <definedName function="false" hidden="false" name="QB_ROW_408010" vbProcedure="false">'General Ledger'!$A$614</definedName>
    <definedName function="false" hidden="false" name="QB_ROW_408310" vbProcedure="false">'General Ledger'!$A$615</definedName>
    <definedName function="false" hidden="false" name="QB_ROW_410010" vbProcedure="false">'General Ledger'!$A$624</definedName>
    <definedName function="false" hidden="false" name="QB_ROW_410310" vbProcedure="false">'General Ledger'!$A$625</definedName>
    <definedName function="false" hidden="false" name="QB_ROW_411250" vbProcedure="false">BvA!$G$124</definedName>
    <definedName function="false" hidden="false" name="QB_ROW_4112500" vbProcedure="false">'PL Class'!$G$91</definedName>
    <definedName function="false" hidden="false" name="QB_ROW_413250" vbProcedure="false">BvA!$G$125</definedName>
    <definedName function="false" hidden="false" name="QB_ROW_4132500" vbProcedure="false">'PL Class'!$G$92</definedName>
    <definedName function="false" hidden="false" name="QB_ROW_414010" vbProcedure="false">'General Ledger'!$A$180</definedName>
    <definedName function="false" hidden="false" name="QB_ROW_414230" vbProcedure="false">'Balance Sheet'!$E$16</definedName>
    <definedName function="false" hidden="false" name="QB_ROW_414310" vbProcedure="false">'General Ledger'!$A$267</definedName>
    <definedName function="false" hidden="false" name="QB_ROW_415010" vbProcedure="false">'General Ledger'!$A$178</definedName>
    <definedName function="false" hidden="false" name="QB_ROW_415310" vbProcedure="false">'General Ledger'!$A$179</definedName>
    <definedName function="false" hidden="false" name="QB_ROW_417010" vbProcedure="false">'General Ledger'!$A$518</definedName>
    <definedName function="false" hidden="false" name="QB_ROW_417240" vbProcedure="false">'Balance Sheet'!$F$51</definedName>
    <definedName function="false" hidden="false" name="QB_ROW_417310" vbProcedure="false">'General Ledger'!$A$533</definedName>
    <definedName function="false" hidden="false" name="QB_ROW_418010" vbProcedure="false">'General Ledger'!$A$534</definedName>
    <definedName function="false" hidden="false" name="QB_ROW_418310" vbProcedure="false">'General Ledger'!$A$535</definedName>
    <definedName function="false" hidden="false" name="QB_ROW_4230" vbProcedure="false">'Balance Sheet'!$E$35</definedName>
    <definedName function="false" hidden="false" name="QB_ROW_4320" vbProcedure="false">'General Ledger'!$B$319</definedName>
    <definedName function="false" hidden="false" name="QB_ROW_4321" vbProcedure="false">'Balance Sheet'!$D$26</definedName>
    <definedName function="false" hidden="false" name="QB_ROW_442010" vbProcedure="false">'General Ledger'!$A$8</definedName>
    <definedName function="false" hidden="false" name="QB_ROW_442310" vbProcedure="false">'General Ledger'!$A$9</definedName>
    <definedName function="false" hidden="false" name="QB_ROW_443010" vbProcedure="false">'General Ledger'!$A$10</definedName>
    <definedName function="false" hidden="false" name="QB_ROW_443310" vbProcedure="false">'General Ledger'!$A$11</definedName>
    <definedName function="false" hidden="false" name="QB_ROW_444010" vbProcedure="false">'General Ledger'!$A$6</definedName>
    <definedName function="false" hidden="false" name="QB_ROW_444310" vbProcedure="false">'General Ledger'!$A$7</definedName>
    <definedName function="false" hidden="false" name="QB_ROW_446050" vbProcedure="false">BvA!$G$199</definedName>
    <definedName function="false" hidden="false" name="QB_ROW_4460500" vbProcedure="false">'PL Class'!$G$153</definedName>
    <definedName function="false" hidden="false" name="QB_ROW_446260" vbProcedure="false">BvA!$H$202</definedName>
    <definedName function="false" hidden="false" name="QB_ROW_446350" vbProcedure="false">BvA!$G$203</definedName>
    <definedName function="false" hidden="false" name="QB_ROW_4463500" vbProcedure="false">'PL Class'!$G$156</definedName>
    <definedName function="false" hidden="false" name="QB_ROW_448010" vbProcedure="false">'General Ledger'!$A$305</definedName>
    <definedName function="false" hidden="false" name="QB_ROW_448310" vbProcedure="false">'General Ledger'!$A$306</definedName>
    <definedName function="false" hidden="false" name="QB_ROW_449010" vbProcedure="false">'General Ledger'!$A$307</definedName>
    <definedName function="false" hidden="false" name="QB_ROW_449020" vbProcedure="false">'General Ledger'!$B$310</definedName>
    <definedName function="false" hidden="false" name="QB_ROW_449310" vbProcedure="false">'General Ledger'!$A$312</definedName>
    <definedName function="false" hidden="false" name="QB_ROW_449320" vbProcedure="false">'General Ledger'!$B$311</definedName>
    <definedName function="false" hidden="false" name="QB_ROW_450010" vbProcedure="false">'General Ledger'!$A$758</definedName>
    <definedName function="false" hidden="false" name="QB_ROW_450310" vbProcedure="false">'General Ledger'!$A$759</definedName>
    <definedName function="false" hidden="false" name="QB_ROW_451020" vbProcedure="false">'General Ledger'!$B$742</definedName>
    <definedName function="false" hidden="false" name="QB_ROW_451250" vbProcedure="false">BvA!$G$25</definedName>
    <definedName function="false" hidden="false" name="QB_ROW_4512500" vbProcedure="false">'PL Class'!$G$25</definedName>
    <definedName function="false" hidden="false" name="QB_ROW_451320" vbProcedure="false">'General Ledger'!$B$748</definedName>
    <definedName function="false" hidden="false" name="QB_ROW_452010" vbProcedure="false">'General Ledger'!$A$760</definedName>
    <definedName function="false" hidden="false" name="QB_ROW_452310" vbProcedure="false">'General Ledger'!$A$761</definedName>
    <definedName function="false" hidden="false" name="QB_ROW_453020" vbProcedure="false">'General Ledger'!$B$308</definedName>
    <definedName function="false" hidden="false" name="QB_ROW_453230" vbProcedure="false">'Balance Sheet'!$E$30</definedName>
    <definedName function="false" hidden="false" name="QB_ROW_453320" vbProcedure="false">'General Ledger'!$B$309</definedName>
    <definedName function="false" hidden="false" name="QB_ROW_454010" vbProcedure="false">'General Ledger'!$A$762</definedName>
    <definedName function="false" hidden="false" name="QB_ROW_454310" vbProcedure="false">'General Ledger'!$A$763</definedName>
    <definedName function="false" hidden="false" name="QB_ROW_455040" vbProcedure="false">BvA!$F$186</definedName>
    <definedName function="false" hidden="false" name="QB_ROW_455340" vbProcedure="false">BvA!$F$188</definedName>
    <definedName function="false" hidden="false" name="QB_ROW_456250" vbProcedure="false">BvA!$G$187</definedName>
    <definedName function="false" hidden="false" name="QB_ROW_461020" vbProcedure="false">'General Ledger'!$B$960</definedName>
    <definedName function="false" hidden="false" name="QB_ROW_461250" vbProcedure="false">BvA!$G$86</definedName>
    <definedName function="false" hidden="false" name="QB_ROW_461320" vbProcedure="false">'General Ledger'!$B$961</definedName>
    <definedName function="false" hidden="false" name="QB_ROW_462010" vbProcedure="false">'General Ledger'!$A$268</definedName>
    <definedName function="false" hidden="false" name="QB_ROW_46210" vbProcedure="false">'AP Aging'!$C$16</definedName>
    <definedName function="false" hidden="false" name="QB_ROW_462310" vbProcedure="false">'General Ledger'!$A$269</definedName>
    <definedName function="false" hidden="false" name="QB_ROW_463020" vbProcedure="false">'General Ledger'!$B$283</definedName>
    <definedName function="false" hidden="false" name="QB_ROW_463320" vbProcedure="false">'General Ledger'!$B$284</definedName>
    <definedName function="false" hidden="false" name="QB_ROW_464020" vbProcedure="false">'General Ledger'!$B$285</definedName>
    <definedName function="false" hidden="false" name="QB_ROW_464320" vbProcedure="false">'General Ledger'!$B$286</definedName>
    <definedName function="false" hidden="false" name="QB_ROW_465010" vbProcedure="false">'General Ledger'!$A$608</definedName>
    <definedName function="false" hidden="false" name="QB_ROW_465240" vbProcedure="false">'Balance Sheet'!$F$59</definedName>
    <definedName function="false" hidden="false" name="QB_ROW_465310" vbProcedure="false">'General Ledger'!$A$609</definedName>
    <definedName function="false" hidden="false" name="QB_ROW_466260" vbProcedure="false">BvA!$H$136</definedName>
    <definedName function="false" hidden="false" name="QB_ROW_4662600" vbProcedure="false">'PL Class'!$H$103</definedName>
    <definedName function="false" hidden="false" name="QB_ROW_468020" vbProcedure="false">'General Ledger'!$B$807</definedName>
    <definedName function="false" hidden="false" name="QB_ROW_468250" vbProcedure="false">BvA!$G$40</definedName>
    <definedName function="false" hidden="false" name="QB_ROW_4682500" vbProcedure="false">'PL Class'!$G$40</definedName>
    <definedName function="false" hidden="false" name="QB_ROW_468320" vbProcedure="false">'General Ledger'!$B$810</definedName>
    <definedName function="false" hidden="false" name="QB_ROW_469020" vbProcedure="false">'General Ledger'!$B$946</definedName>
    <definedName function="false" hidden="false" name="QB_ROW_469250" vbProcedure="false">BvA!$G$80</definedName>
    <definedName function="false" hidden="false" name="QB_ROW_4692500" vbProcedure="false">'PL Class'!$G$71</definedName>
    <definedName function="false" hidden="false" name="QB_ROW_469320" vbProcedure="false">'General Ledger'!$B$949</definedName>
    <definedName function="false" hidden="false" name="QB_ROW_47010" vbProcedure="false">'General Ledger'!$A$640</definedName>
    <definedName function="false" hidden="false" name="QB_ROW_470250" vbProcedure="false">BvA!$G$126</definedName>
    <definedName function="false" hidden="false" name="QB_ROW_4702500" vbProcedure="false">'PL Class'!$G$93</definedName>
    <definedName function="false" hidden="false" name="QB_ROW_471260" vbProcedure="false">BvA!$H$173</definedName>
    <definedName function="false" hidden="false" name="QB_ROW_4712600" vbProcedure="false">'PL Class'!$H$136</definedName>
    <definedName function="false" hidden="false" name="QB_ROW_47220" vbProcedure="false">'Balance Sheet'!$D$65</definedName>
    <definedName function="false" hidden="false" name="QB_ROW_472260" vbProcedure="false">BvA!$H$102</definedName>
    <definedName function="false" hidden="false" name="QB_ROW_4722600" vbProcedure="false">'PL Class'!$H$78</definedName>
    <definedName function="false" hidden="false" name="QB_ROW_47310" vbProcedure="false">'General Ledger'!$A$641</definedName>
    <definedName function="false" hidden="false" name="QB_ROW_473260" vbProcedure="false">BvA!$H$178</definedName>
    <definedName function="false" hidden="false" name="QB_ROW_4732600" vbProcedure="false">'PL Class'!$H$139</definedName>
    <definedName function="false" hidden="false" name="QB_ROW_476020" vbProcedure="false">'General Ledger'!$B$287</definedName>
    <definedName function="false" hidden="false" name="QB_ROW_476320" vbProcedure="false">'General Ledger'!$B$288</definedName>
    <definedName function="false" hidden="false" name="QB_ROW_477030" vbProcedure="false">'General Ledger'!$C$711</definedName>
    <definedName function="false" hidden="false" name="QB_ROW_477330" vbProcedure="false">'General Ledger'!$C$712</definedName>
    <definedName function="false" hidden="false" name="QB_ROW_478260" vbProcedure="false">BvA!$H$103</definedName>
    <definedName function="false" hidden="false" name="QB_ROW_4782600" vbProcedure="false">'PL Class'!$H$79</definedName>
    <definedName function="false" hidden="false" name="QB_ROW_48010" vbProcedure="false">'General Ledger'!$A$638</definedName>
    <definedName function="false" hidden="false" name="QB_ROW_48310" vbProcedure="false">'General Ledger'!$A$639</definedName>
    <definedName function="false" hidden="false" name="QB_ROW_49010" vbProcedure="false">'General Ledger'!$A$636</definedName>
    <definedName function="false" hidden="false" name="QB_ROW_49310" vbProcedure="false">'General Ledger'!$A$637</definedName>
    <definedName function="false" hidden="false" name="QB_ROW_5010" vbProcedure="false">'General Ledger'!$A$333</definedName>
    <definedName function="false" hidden="false" name="QB_ROW_5011" vbProcedure="false">'Balance Sheet'!$C$28</definedName>
    <definedName function="false" hidden="false" name="QB_ROW_502010" vbProcedure="false">'General Ledger'!$A$754</definedName>
    <definedName function="false" hidden="false" name="QB_ROW_502310" vbProcedure="false">'General Ledger'!$A$755</definedName>
    <definedName function="false" hidden="false" name="QB_ROW_503010" vbProcedure="false">'General Ledger'!$A$536</definedName>
    <definedName function="false" hidden="false" name="QB_ROW_503310" vbProcedure="false">'General Ledger'!$A$537</definedName>
    <definedName function="false" hidden="false" name="QB_ROW_506010" vbProcedure="false">'General Ledger'!$A$12</definedName>
    <definedName function="false" hidden="false" name="QB_ROW_506310" vbProcedure="false">'General Ledger'!$A$13</definedName>
    <definedName function="false" hidden="false" name="QB_ROW_507010" vbProcedure="false">'General Ledger'!$A$14</definedName>
    <definedName function="false" hidden="false" name="QB_ROW_507310" vbProcedure="false">'General Ledger'!$A$15</definedName>
    <definedName function="false" hidden="false" name="QB_ROW_509250" vbProcedure="false">BvA!$G$158</definedName>
    <definedName function="false" hidden="false" name="QB_ROW_5092500" vbProcedure="false">'PL Class'!$G$123</definedName>
    <definedName function="false" hidden="false" name="QB_ROW_51010" vbProcedure="false">'General Ledger'!$A$538</definedName>
    <definedName function="false" hidden="false" name="QB_ROW_51020" vbProcedure="false">'General Ledger'!$B$603</definedName>
    <definedName function="false" hidden="false" name="QB_ROW_510250" vbProcedure="false">BvA!$G$147</definedName>
    <definedName function="false" hidden="false" name="QB_ROW_5102500" vbProcedure="false">'PL Class'!$G$112</definedName>
    <definedName function="false" hidden="false" name="QB_ROW_51040" vbProcedure="false">'Balance Sheet'!$F$54</definedName>
    <definedName function="false" hidden="false" name="QB_ROW_511260" vbProcedure="false">BvA!$H$149</definedName>
    <definedName function="false" hidden="false" name="QB_ROW_5112600" vbProcedure="false">'PL Class'!$H$114</definedName>
    <definedName function="false" hidden="false" name="QB_ROW_512020" vbProcedure="false">'General Ledger'!$B$869</definedName>
    <definedName function="false" hidden="false" name="QB_ROW_512250" vbProcedure="false">BvA!$G$59</definedName>
    <definedName function="false" hidden="false" name="QB_ROW_512320" vbProcedure="false">'General Ledger'!$B$870</definedName>
    <definedName function="false" hidden="false" name="QB_ROW_51250" vbProcedure="false">'Balance Sheet'!$G$57</definedName>
    <definedName function="false" hidden="false" name="QB_ROW_51310" vbProcedure="false">'General Ledger'!$A$605</definedName>
    <definedName function="false" hidden="false" name="QB_ROW_51320" vbProcedure="false">'General Ledger'!$B$604</definedName>
    <definedName function="false" hidden="false" name="QB_ROW_513250" vbProcedure="false">BvA!$G$106</definedName>
    <definedName function="false" hidden="false" name="QB_ROW_51340" vbProcedure="false">'Balance Sheet'!$F$58</definedName>
    <definedName function="false" hidden="false" name="QB_ROW_514020" vbProcedure="false">'General Ledger'!$B$276</definedName>
    <definedName function="false" hidden="false" name="QB_ROW_514320" vbProcedure="false">'General Ledger'!$B$278</definedName>
    <definedName function="false" hidden="false" name="QB_ROW_515260" vbProcedure="false">BvA!$H$200</definedName>
    <definedName function="false" hidden="false" name="QB_ROW_5152600" vbProcedure="false">'PL Class'!$H$154</definedName>
    <definedName function="false" hidden="false" name="QB_ROW_516260" vbProcedure="false">BvA!$H$201</definedName>
    <definedName function="false" hidden="false" name="QB_ROW_5162600" vbProcedure="false">'PL Class'!$H$155</definedName>
    <definedName function="false" hidden="false" name="QB_ROW_517010" vbProcedure="false">'General Ledger'!$A$973</definedName>
    <definedName function="false" hidden="false" name="QB_ROW_517020" vbProcedure="false">'General Ledger'!$B$976</definedName>
    <definedName function="false" hidden="false" name="QB_ROW_517310" vbProcedure="false">'General Ledger'!$A$978</definedName>
    <definedName function="false" hidden="false" name="QB_ROW_517320" vbProcedure="false">'General Ledger'!$B$977</definedName>
    <definedName function="false" hidden="false" name="QB_ROW_518020" vbProcedure="false">'General Ledger'!$B$974</definedName>
    <definedName function="false" hidden="false" name="QB_ROW_518320" vbProcedure="false">'General Ledger'!$B$975</definedName>
    <definedName function="false" hidden="false" name="QB_ROW_52010" vbProcedure="false">'General Ledger'!$A$16</definedName>
    <definedName function="false" hidden="false" name="QB_ROW_52230" vbProcedure="false">'Balance Sheet'!$E$9</definedName>
    <definedName function="false" hidden="false" name="QB_ROW_52310" vbProcedure="false">'General Ledger'!$A$58</definedName>
    <definedName function="false" hidden="false" name="QB_ROW_53010" vbProcedure="false">'General Ledger'!$A$59</definedName>
    <definedName function="false" hidden="false" name="QB_ROW_5310" vbProcedure="false">'General Ledger'!$A$334</definedName>
    <definedName function="false" hidden="false" name="QB_ROW_5311" vbProcedure="false">'Balance Sheet'!$C$42</definedName>
    <definedName function="false" hidden="false" name="QB_ROW_53230" vbProcedure="false">'Balance Sheet'!$E$10</definedName>
    <definedName function="false" hidden="false" name="QB_ROW_53310" vbProcedure="false">'General Ledger'!$A$93</definedName>
    <definedName function="false" hidden="false" name="QB_ROW_56010" vbProcedure="false">'General Ledger'!$A$616</definedName>
    <definedName function="false" hidden="false" name="QB_ROW_56310" vbProcedure="false">'General Ledger'!$A$617</definedName>
    <definedName function="false" hidden="false" name="QB_ROW_59020" vbProcedure="false">'General Ledger'!$B$541</definedName>
    <definedName function="false" hidden="false" name="QB_ROW_59320" vbProcedure="false">'General Ledger'!$B$542</definedName>
    <definedName function="false" hidden="false" name="QB_ROW_60010" vbProcedure="false">'General Ledger'!$A$303</definedName>
    <definedName function="false" hidden="false" name="QB_ROW_6010" vbProcedure="false">'General Ledger'!$A$335</definedName>
    <definedName function="false" hidden="false" name="QB_ROW_60310" vbProcedure="false">'General Ledger'!$A$304</definedName>
    <definedName function="false" hidden="false" name="QB_ROW_61010" vbProcedure="false">'General Ledger'!$A$756</definedName>
    <definedName function="false" hidden="false" name="QB_ROW_61310" vbProcedure="false">'General Ledger'!$A$757</definedName>
    <definedName function="false" hidden="false" name="QB_ROW_6310" vbProcedure="false">'General Ledger'!$A$336</definedName>
    <definedName function="false" hidden="false" name="QB_ROW_66010" vbProcedure="false">'General Ledger'!$A$752</definedName>
    <definedName function="false" hidden="false" name="QB_ROW_66310" vbProcedure="false">'General Ledger'!$A$753</definedName>
    <definedName function="false" hidden="false" name="QB_ROW_7001" vbProcedure="false">'Balance Sheet'!$B$44</definedName>
    <definedName function="false" hidden="false" name="QB_ROW_70020" vbProcedure="false">'General Ledger'!$B$322</definedName>
    <definedName function="false" hidden="false" name="QB_ROW_7010" vbProcedure="false">'General Ledger'!$A$337</definedName>
    <definedName function="false" hidden="false" name="QB_ROW_70230" vbProcedure="false">'Balance Sheet'!$E$37</definedName>
    <definedName function="false" hidden="false" name="QB_ROW_70320" vbProcedure="false">'General Ledger'!$B$323</definedName>
    <definedName function="false" hidden="false" name="QB_ROW_71020" vbProcedure="false">'General Ledger'!$B$547</definedName>
    <definedName function="false" hidden="false" name="QB_ROW_71030" vbProcedure="false">'General Ledger'!$C$552</definedName>
    <definedName function="false" hidden="false" name="QB_ROW_71320" vbProcedure="false">'General Ledger'!$B$559</definedName>
    <definedName function="false" hidden="false" name="QB_ROW_71330" vbProcedure="false">'General Ledger'!$C$558</definedName>
    <definedName function="false" hidden="false" name="QB_ROW_71350" vbProcedure="false">'Balance Sheet'!$G$55</definedName>
    <definedName function="false" hidden="false" name="QB_ROW_72210" vbProcedure="false">'AP Aging'!$C$15</definedName>
    <definedName function="false" hidden="false" name="QB_ROW_73010" vbProcedure="false">'General Ledger'!$A$626</definedName>
    <definedName function="false" hidden="false" name="QB_ROW_7310" vbProcedure="false">'General Ledger'!$A$338</definedName>
    <definedName function="false" hidden="false" name="QB_ROW_73310" vbProcedure="false">'General Ledger'!$A$627</definedName>
    <definedName function="false" hidden="false" name="QB_ROW_74020" vbProcedure="false">'General Ledger'!$B$539</definedName>
    <definedName function="false" hidden="false" name="QB_ROW_74320" vbProcedure="false">'General Ledger'!$B$540</definedName>
    <definedName function="false" hidden="false" name="QB_ROW_76010" vbProcedure="false">'General Ledger'!$A$296</definedName>
    <definedName function="false" hidden="false" name="QB_ROW_76230" vbProcedure="false">'Balance Sheet'!$E$25</definedName>
    <definedName function="false" hidden="false" name="QB_ROW_76310" vbProcedure="false">'General Ledger'!$A$302</definedName>
    <definedName function="false" hidden="false" name="QB_ROW_78020" vbProcedure="false">'General Ledger'!$B$320</definedName>
    <definedName function="false" hidden="false" name="QB_ROW_78230" vbProcedure="false">'Balance Sheet'!$E$36</definedName>
    <definedName function="false" hidden="false" name="QB_ROW_78320" vbProcedure="false">'General Ledger'!$B$321</definedName>
    <definedName function="false" hidden="false" name="QB_ROW_79010" vbProcedure="false">'General Ledger'!$A$315</definedName>
    <definedName function="false" hidden="false" name="QB_ROW_79220" vbProcedure="false">'Balance Sheet'!$D$33</definedName>
    <definedName function="false" hidden="false" name="QB_ROW_79310" vbProcedure="false">'General Ledger'!$A$316</definedName>
    <definedName function="false" hidden="false" name="QB_ROW_80010" vbProcedure="false">'General Ledger'!$A$339</definedName>
    <definedName function="false" hidden="false" name="QB_ROW_8010" vbProcedure="false">'General Ledger'!$A$630</definedName>
    <definedName function="false" hidden="false" name="QB_ROW_8011" vbProcedure="false">'Balance Sheet'!$C$45</definedName>
    <definedName function="false" hidden="false" name="QB_ROW_80240" vbProcedure="false">'Balance Sheet'!$F$48</definedName>
    <definedName function="false" hidden="false" name="QB_ROW_80310" vbProcedure="false">'General Ledger'!$A$517</definedName>
    <definedName function="false" hidden="false" name="QB_ROW_81010" vbProcedure="false">'General Ledger'!$A$294</definedName>
    <definedName function="false" hidden="false" name="QB_ROW_81310" vbProcedure="false">'General Ledger'!$A$295</definedName>
    <definedName function="false" hidden="false" name="QB_ROW_83010" vbProcedure="false">'General Ledger'!$A$94</definedName>
    <definedName function="false" hidden="false" name="QB_ROW_8310" vbProcedure="false">'General Ledger'!$A$631</definedName>
    <definedName function="false" hidden="false" name="QB_ROW_8311" vbProcedure="false">'Balance Sheet'!$C$63</definedName>
    <definedName function="false" hidden="false" name="QB_ROW_83230" vbProcedure="false">'Balance Sheet'!$E$11</definedName>
    <definedName function="false" hidden="false" name="QB_ROW_83310" vbProcedure="false">'General Ledger'!$A$133</definedName>
    <definedName function="false" hidden="false" name="QB_ROW_84030" vbProcedure="false">'General Ledger'!$C$658</definedName>
    <definedName function="false" hidden="false" name="QB_ROW_84260" vbProcedure="false">BvA!$H$16</definedName>
    <definedName function="false" hidden="false" name="QB_ROW_842600" vbProcedure="false">'PL Class'!$H$16</definedName>
    <definedName function="false" hidden="false" name="QB_ROW_84330" vbProcedure="false">'General Ledger'!$C$684</definedName>
    <definedName function="false" hidden="false" name="QB_ROW_85020" vbProcedure="false">'General Ledger'!$B$545</definedName>
    <definedName function="false" hidden="false" name="QB_ROW_85320" vbProcedure="false">'General Ledger'!$B$546</definedName>
    <definedName function="false" hidden="false" name="QB_ROW_86010" vbProcedure="false">'General Ledger'!$A$628</definedName>
    <definedName function="false" hidden="false" name="QB_ROW_86310" vbProcedure="false">'General Ledger'!$A$629</definedName>
    <definedName function="false" hidden="false" name="QB_ROW_86321" vbProcedure="false">BvA!$D$28</definedName>
    <definedName function="false" hidden="false" name="QB_ROW_863210" vbProcedure="false">'PL Class'!$D$28</definedName>
    <definedName function="false" hidden="false" name="QB_ROW_87010" vbProcedure="false">'General Ledger'!$A$737</definedName>
    <definedName function="false" hidden="false" name="QB_ROW_87310" vbProcedure="false">'General Ledger'!$A$738</definedName>
    <definedName function="false" hidden="false" name="QB_ROW_88010" vbProcedure="false">'General Ledger'!$A$618</definedName>
    <definedName function="false" hidden="false" name="QB_ROW_88310" vbProcedure="false">'General Ledger'!$A$623</definedName>
    <definedName function="false" hidden="false" name="QB_ROW_89010" vbProcedure="false">'General Ledger'!$A$282</definedName>
    <definedName function="false" hidden="false" name="QB_ROW_89020" vbProcedure="false">'General Ledger'!$B$289</definedName>
    <definedName function="false" hidden="false" name="QB_ROW_89310" vbProcedure="false">'General Ledger'!$A$291</definedName>
    <definedName function="false" hidden="false" name="QB_ROW_89320" vbProcedure="false">'General Ledger'!$B$290</definedName>
    <definedName function="false" hidden="false" name="QB_ROW_90010" vbProcedure="false">'General Ledger'!$A$134</definedName>
    <definedName function="false" hidden="false" name="QB_ROW_9021" vbProcedure="false">'Balance Sheet'!$D$46</definedName>
    <definedName function="false" hidden="false" name="QB_ROW_90230" vbProcedure="false">'Balance Sheet'!$E$12</definedName>
    <definedName function="false" hidden="false" name="QB_ROW_9030" vbProcedure="false">'General Ledger'!$C$644</definedName>
    <definedName function="false" hidden="false" name="QB_ROW_90310" vbProcedure="false">'General Ledger'!$A$136</definedName>
    <definedName function="false" hidden="false" name="QB_ROW_91010" vbProcedure="false">'General Ledger'!$A$137</definedName>
    <definedName function="false" hidden="false" name="QB_ROW_91230" vbProcedure="false">'Balance Sheet'!$E$13</definedName>
    <definedName function="false" hidden="false" name="QB_ROW_91310" vbProcedure="false">'General Ledger'!$A$139</definedName>
    <definedName function="false" hidden="false" name="QB_ROW_9260" vbProcedure="false">BvA!$H$10</definedName>
    <definedName function="false" hidden="false" name="QB_ROW_92600" vbProcedure="false">'PL Class'!$H$11</definedName>
    <definedName function="false" hidden="false" name="QB_ROW_9321" vbProcedure="false">'Balance Sheet'!$D$62</definedName>
    <definedName function="false" hidden="false" name="QB_ROW_9330" vbProcedure="false">'General Ledger'!$C$645</definedName>
    <definedName function="false" hidden="false" name="QB_ROW_94010" vbProcedure="false">'General Ledger'!$A$313</definedName>
    <definedName function="false" hidden="false" name="QB_ROW_94220" vbProcedure="false">'Balance Sheet'!$D$32</definedName>
    <definedName function="false" hidden="false" name="QB_ROW_94310" vbProcedure="false">'General Ledger'!$A$314</definedName>
    <definedName function="false" hidden="false" name="QB_SUBTITLE_3" vbProcedure="false">'PL Class'!$B$3</definedName>
    <definedName function="false" hidden="false" name="QB_TIME_5" vbProcedure="false">'PL Class'!$BO$1</definedName>
    <definedName function="false" hidden="false" name="QB_TITLE_2" vbProcedure="false">'PL Class'!$B$2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<sst xmlns="http://schemas.openxmlformats.org/spreadsheetml/2006/main" count="5584" uniqueCount="1676">
  <si>
    <t/>
  </si>
  <si>
    <t>Leadership Prepatory Academy Inc</t>
  </si>
  <si>
    <t>Financial Summary</t>
  </si>
  <si>
    <t>As of May 31, 2018</t>
  </si>
  <si>
    <t>Year-to-Date</t>
  </si>
  <si>
    <t>Actual</t>
  </si>
  <si>
    <t>Budget</t>
  </si>
  <si>
    <t>$ Over/(Under)</t>
  </si>
  <si>
    <t>YTD Cash On Hand Details</t>
  </si>
  <si>
    <t>Income</t>
  </si>
  <si>
    <t>Cash On Hand</t>
  </si>
  <si>
    <t>Total YTD Expense</t>
  </si>
  <si>
    <t>Expense</t>
  </si>
  <si>
    <t>Cash On Hand Days</t>
  </si>
  <si>
    <t>Surplus/(Deficit)</t>
  </si>
  <si>
    <t>YTD Expense Ratios</t>
  </si>
  <si>
    <t>NCSA Best Pratice Model</t>
  </si>
  <si>
    <t>10-1000 · INSTRUCTION</t>
  </si>
  <si>
    <t>10-2100 · PUPIL SERVICES</t>
  </si>
  <si>
    <t>Current Month (May 2018)</t>
  </si>
  <si>
    <t>10-2210 · IMPROVEMENT OF INSTRUCT SERVICE</t>
  </si>
  <si>
    <t>10-2300 - GENERAL ADMINISTRATION</t>
  </si>
  <si>
    <t>10-2400 · SCHOOL ADMINISTRATION</t>
  </si>
  <si>
    <t>10-2500 · SUPPORT SERVICES - BUSINESS</t>
  </si>
  <si>
    <t>10-2600 · MAINT &amp;  OPER -  PLANT SERVICES</t>
  </si>
  <si>
    <t>10-2700 · STUDENT TRANSPORTATION</t>
  </si>
  <si>
    <t>10-2800 · SUPPORT SERVICES - CENTRAL</t>
  </si>
  <si>
    <t>10-3100 · SCHOOL NUTRITION PROGRAM</t>
  </si>
  <si>
    <t>10-3300 · ASP OPERATIONS</t>
  </si>
  <si>
    <t>10-4000 · FACILITIES ACQ &amp; CONST SERVICES</t>
  </si>
  <si>
    <t>10-5000 · OTHER OUTLAYS</t>
  </si>
  <si>
    <t>Total General Fund Expense</t>
  </si>
  <si>
    <t>May 2018</t>
  </si>
  <si>
    <t>SCSC Comprehensive Performance Framework</t>
  </si>
  <si>
    <t>ASSETS</t>
  </si>
  <si>
    <t>Our Ratio</t>
  </si>
  <si>
    <t>Exceed Standard</t>
  </si>
  <si>
    <t>Meet Standard</t>
  </si>
  <si>
    <t>Approach Standard</t>
  </si>
  <si>
    <t>Failed</t>
  </si>
  <si>
    <t>Current Assets</t>
  </si>
  <si>
    <t>Current Ratio = Current Assets/Current Liability</t>
  </si>
  <si>
    <t>&gt;3.0</t>
  </si>
  <si>
    <t>1.00 - 3.00</t>
  </si>
  <si>
    <t>0.9 - 1.00</t>
  </si>
  <si>
    <t>&gt; or = 0.9</t>
  </si>
  <si>
    <t>Checking/Savings</t>
  </si>
  <si>
    <t>Other Current Assets</t>
  </si>
  <si>
    <t>Unrestricted Day Cash = Cash / Total Expense * 365</t>
  </si>
  <si>
    <t>&gt;75</t>
  </si>
  <si>
    <t>45 - 75</t>
  </si>
  <si>
    <t>15-45</t>
  </si>
  <si>
    <t>&lt;15</t>
  </si>
  <si>
    <t>Total Current Assets</t>
  </si>
  <si>
    <t>Fixed Assets</t>
  </si>
  <si>
    <t>Enrollment Variance = (Actual - project)/Projection</t>
  </si>
  <si>
    <t>NA</t>
  </si>
  <si>
    <t>" = or &lt; 2%</t>
  </si>
  <si>
    <t>2 - 8%</t>
  </si>
  <si>
    <t>&lt; 8 %</t>
  </si>
  <si>
    <t>TOTAL ASSETS</t>
  </si>
  <si>
    <t>Repayment Debt on Timely manner</t>
  </si>
  <si>
    <t>Yes</t>
  </si>
  <si>
    <t>No</t>
  </si>
  <si>
    <t>Liabilities</t>
  </si>
  <si>
    <t>Current Liabilities</t>
  </si>
  <si>
    <t>Efficiency Margin = Change in net assets / total revenue</t>
  </si>
  <si>
    <t>&gt; 10%</t>
  </si>
  <si>
    <t>0 - 10%</t>
  </si>
  <si>
    <t>0.01 - 10%</t>
  </si>
  <si>
    <t>&lt; 10%</t>
  </si>
  <si>
    <t>Accounts Payable</t>
  </si>
  <si>
    <t>Debt to Assets = Total liability/Total Assets</t>
  </si>
  <si>
    <t>&lt; 25%</t>
  </si>
  <si>
    <t>25 - 94.99%</t>
  </si>
  <si>
    <t>95-100%</t>
  </si>
  <si>
    <t>&gt; 100%</t>
  </si>
  <si>
    <t>Other Current Liabilities</t>
  </si>
  <si>
    <t>Total Current Liabilities</t>
  </si>
  <si>
    <t>Long Term Liabilities</t>
  </si>
  <si>
    <t>Total Liabilities</t>
  </si>
  <si>
    <t>Equity</t>
  </si>
  <si>
    <t>TOTAL LIABILITIES &amp; EQUITY</t>
  </si>
  <si>
    <t>SNP &amp; Lunch Program Income</t>
  </si>
  <si>
    <t>SNP &amp; Lunch Program Expense</t>
  </si>
  <si>
    <t>Net SNP &amp; Lunch Program</t>
  </si>
  <si>
    <t>Profit &amp; Loss Budget vs Actual</t>
  </si>
  <si>
    <t>Accrual Basis</t>
  </si>
  <si>
    <t>Jul 17</t>
  </si>
  <si>
    <t>Aug 17</t>
  </si>
  <si>
    <t>Sep 17</t>
  </si>
  <si>
    <t>Oct 17</t>
  </si>
  <si>
    <t>Nov 17</t>
  </si>
  <si>
    <t>Dec 17</t>
  </si>
  <si>
    <t>Jan 18</t>
  </si>
  <si>
    <t>Feb 18</t>
  </si>
  <si>
    <t>Mar 18</t>
  </si>
  <si>
    <t>Apr 18</t>
  </si>
  <si>
    <t>May 18</t>
  </si>
  <si>
    <t>Jul - May 18</t>
  </si>
  <si>
    <t>$ Over Budget</t>
  </si>
  <si>
    <t>% of Budget</t>
  </si>
  <si>
    <t>Annual Budget</t>
  </si>
  <si>
    <t>Notes</t>
  </si>
  <si>
    <t>Ordinary Income/Expense</t>
  </si>
  <si>
    <t>10-0000 · Revenues</t>
  </si>
  <si>
    <t>1220 · Donations</t>
  </si>
  <si>
    <t>1220-1 · Donations-Corp</t>
  </si>
  <si>
    <t>May- Box tops check</t>
  </si>
  <si>
    <t>1220-2 · Donations-Individual</t>
  </si>
  <si>
    <t>1220 · Donations - Other</t>
  </si>
  <si>
    <t>Total 1220 · Donations</t>
  </si>
  <si>
    <t>1225 · Fund raising/Misc. Sales</t>
  </si>
  <si>
    <t>March- $7 refund for SGA Dues</t>
  </si>
  <si>
    <t>1226 · Other local resources</t>
  </si>
  <si>
    <t>1226-1 · Lunch Program-Students Meals</t>
  </si>
  <si>
    <t>1226-2 · Student Activities</t>
  </si>
  <si>
    <t>Sept: Mypaymentplus payments, Jan: Start of 2nd semester</t>
  </si>
  <si>
    <t>1226-3 · Misc</t>
  </si>
  <si>
    <t>Apr- Reimbursement for substitue during workshop</t>
  </si>
  <si>
    <t>Total 1226 · Other local resources</t>
  </si>
  <si>
    <t>1500 · Investment Income</t>
  </si>
  <si>
    <t>3120 · Total Quality Basic Education F</t>
  </si>
  <si>
    <t>Jan: State QBE error $22K. March: QBE deposits have decreased by $3k</t>
  </si>
  <si>
    <t>3125 · State Grants</t>
  </si>
  <si>
    <t>Sept: Title I draw down delay, Nov: Recognize Aug-Oct Title 1 claim, Feb: Nov-Jan Title 1 deposit, Apr- DE107 not received</t>
  </si>
  <si>
    <t>Total 10-0000 · Revenues</t>
  </si>
  <si>
    <t>47240 · Program Service Fees</t>
  </si>
  <si>
    <t>47250 · Lunch Program</t>
  </si>
  <si>
    <t>Jan: Received Nov and Dec reimbursements, Feb: Recognize Jan SNP. Mar: Recognized Feb and March SNP May:  SNP/Lunch Net is $17,912.21</t>
  </si>
  <si>
    <t>Total 47240 · Program Service Fees</t>
  </si>
  <si>
    <t>Total Income</t>
  </si>
  <si>
    <t>Gross Profit</t>
  </si>
  <si>
    <t>10-1000 · Instruction</t>
  </si>
  <si>
    <t>100-110 · Inst-Teachers</t>
  </si>
  <si>
    <t>Dec: Merit pay and bonuses. Mar: Reclassed Robinson and Smith to 100-118, and Mitchell to 221-191.</t>
  </si>
  <si>
    <t>100-113 · Inst-Subs (Certified)</t>
  </si>
  <si>
    <t>100-118 · Inst-PE/Art/Music/Foreign Lang.</t>
  </si>
  <si>
    <t>Dec: Merit pay and bonuses, Feb/Mar: Shomica Robinson and Rochelle Smith</t>
  </si>
  <si>
    <t>100-140 · Inst-Aids and Parapro</t>
  </si>
  <si>
    <t>Dec: increase in pay for M. Braddy and retro pay for D. Warren, Feb: Miracle Braddy is in 100-110 now. Mar: Reclassed Braddy to 100-110</t>
  </si>
  <si>
    <t>100-210 · Inst-State Health Insurance</t>
  </si>
  <si>
    <t>Dec: Lisa Grayson retro payment to 9/2017, Feb: Received Feb and Mar bill for Humana</t>
  </si>
  <si>
    <t>100-220 · Inst-FICA</t>
  </si>
  <si>
    <t>Dec: Merit pay and bonuses</t>
  </si>
  <si>
    <t>100-230 · Inst-TRS</t>
  </si>
  <si>
    <t>Mar: Due to employee reclasses</t>
  </si>
  <si>
    <t>100-250 · Inst-Unemployment</t>
  </si>
  <si>
    <t>Jan: Start of calendar year</t>
  </si>
  <si>
    <t>100-260 · Inst-Workers Comp</t>
  </si>
  <si>
    <t>Jan: WC audit adjustment</t>
  </si>
  <si>
    <t>100-270 · Inst -403B Plan</t>
  </si>
  <si>
    <t>100-290 · Inst-Other Employee Benefits</t>
  </si>
  <si>
    <t>Nov: will not receive credit for terminated staff</t>
  </si>
  <si>
    <t>100-609 · Inst-Curriculum Materials</t>
  </si>
  <si>
    <t>July: Pearson eduation one time purchase</t>
  </si>
  <si>
    <t>100-610 · Inst-Supplies</t>
  </si>
  <si>
    <t>Apr- Middle school and Kindergarten chairs</t>
  </si>
  <si>
    <t>100-611 · Supplies Technology</t>
  </si>
  <si>
    <t>100-612 · Inst-Software</t>
  </si>
  <si>
    <t>Aug: USA Prep $4K, Dec: USATestPrep renewal</t>
  </si>
  <si>
    <t>100-615 · Inst-Expendable Equip</t>
  </si>
  <si>
    <t>100-616 · Inst-Expendable Computer Equip</t>
  </si>
  <si>
    <t>July: Reversal prior year accural</t>
  </si>
  <si>
    <t>100-641 · Inst-Textbooks</t>
  </si>
  <si>
    <t>Total 10-1000 · Instruction</t>
  </si>
  <si>
    <t>10-2100 · Pupil Services</t>
  </si>
  <si>
    <t>210-163 · PS - Nurse</t>
  </si>
  <si>
    <t>210-172 · PS-Counselor</t>
  </si>
  <si>
    <t>210-200 · PS-Employee Benefits</t>
  </si>
  <si>
    <t>210-210 · PS-State Health Insurance</t>
  </si>
  <si>
    <t>Feb: Received Feb and Mar bill for Humana</t>
  </si>
  <si>
    <t>210-220 · PS-FICA</t>
  </si>
  <si>
    <t>210-230 · PS-TRS</t>
  </si>
  <si>
    <t>210-250 · PS-Unemployment</t>
  </si>
  <si>
    <t>210-260 · PS-Workers Comp</t>
  </si>
  <si>
    <t>210-270 · PS-403-B</t>
  </si>
  <si>
    <t>210-300 · PS-Purchased Professional Servi</t>
  </si>
  <si>
    <t>210-301 · PS-Student Development</t>
  </si>
  <si>
    <t>210-302 · PS-Student Activities</t>
  </si>
  <si>
    <t>Feb: Father/Daughter dance</t>
  </si>
  <si>
    <t>210-303 · PS-Student Trips</t>
  </si>
  <si>
    <t>Jan: Start of 2nd semester. Mar: Year end field trips</t>
  </si>
  <si>
    <t>210-304 · PS - Food Supplies</t>
  </si>
  <si>
    <t>Nov: Thanksgiving luncheon, Dec: Holiday luncheon, Feb: Food for Father/Daughter dance</t>
  </si>
  <si>
    <t>210-305 · PS-Student Leadership Speakers</t>
  </si>
  <si>
    <t>210-308 · PS-Purchased Profess Serv Other</t>
  </si>
  <si>
    <t>210-300 · PS-Purchased Professional Servi - Other</t>
  </si>
  <si>
    <t>Sept: National school improvement</t>
  </si>
  <si>
    <t>Total 210-300 · PS-Purchased Professional Servi</t>
  </si>
  <si>
    <t>210-610 · PS-Supplies</t>
  </si>
  <si>
    <t>Nov: Student t-shirts, Apr- No PR supplies orded in Apr, May- Increase due to end of year activities</t>
  </si>
  <si>
    <t>210-810 · PS-Dues and Fees</t>
  </si>
  <si>
    <t>Total 10-2100 · Pupil Services</t>
  </si>
  <si>
    <t>10-2210 · Improvement of Instruct Service</t>
  </si>
  <si>
    <t>221-191 · IIS-Other Management Counselor</t>
  </si>
  <si>
    <t>Dec: Merit pay and bonuses, Feb/Mar: Gevonne Mitchell</t>
  </si>
  <si>
    <t>221-200 · IIS-Employee Benefits</t>
  </si>
  <si>
    <t>221-210 · IIS-State Health Insurance</t>
  </si>
  <si>
    <t>Dec: Medical refund for overdeduction, Feb: Received Feb and Mar bill for Humana</t>
  </si>
  <si>
    <t>221-220 · IIS-FICA</t>
  </si>
  <si>
    <t>Dec: Merit pay and bonuses. Mar: Due to reclass of Mitchell</t>
  </si>
  <si>
    <t>221-230 · IIS-TRS</t>
  </si>
  <si>
    <t>Jan: WC au+O80:P85dit adjustment.</t>
  </si>
  <si>
    <t>221-250 · IIS-Unemployment</t>
  </si>
  <si>
    <t>Jan: Start of calendar year. Mar: Due to reclass of Mitchell, Apr- No unemployment contributions in payroll</t>
  </si>
  <si>
    <t>221-260 · IIS-Workers Comp</t>
  </si>
  <si>
    <t>Jan: WC audit adjustment.</t>
  </si>
  <si>
    <t>221-270 · IIS-403B</t>
  </si>
  <si>
    <t>221-300 · IIS-Purchased Prof. Services</t>
  </si>
  <si>
    <t>301. · IIS-Purch - Training</t>
  </si>
  <si>
    <t>302. · IIS-Purch - Staff Development</t>
  </si>
  <si>
    <t>Aug: 2017 leadership development summit</t>
  </si>
  <si>
    <t>221-300 · IIS-Purchased Prof. Services - Other</t>
  </si>
  <si>
    <t>Total 221-300 · IIS-Purchased Prof. Services</t>
  </si>
  <si>
    <t>221-302 · Staff Development</t>
  </si>
  <si>
    <t>221-580 · IIS-Travel</t>
  </si>
  <si>
    <t>Mar: Yaquita Porter National Science Teachers Assoc Conference expenses</t>
  </si>
  <si>
    <t>221-610 · IIS-Supplies</t>
  </si>
  <si>
    <t>Total 10-2210 · Improvement of Instruct Service</t>
  </si>
  <si>
    <t>10-2300 · General Administration</t>
  </si>
  <si>
    <t>230-300 · GA-Purchased Professional &amp; Tec</t>
  </si>
  <si>
    <t>May -Increase due to board conference registration</t>
  </si>
  <si>
    <t>230-332 · GA-Background Check &amp; Drug Test</t>
  </si>
  <si>
    <t>230-520 · GA-Insurance(Other TAN Benefit)</t>
  </si>
  <si>
    <t>230-530 · GA-Communication</t>
  </si>
  <si>
    <t>532 · GA-Commu-Internet</t>
  </si>
  <si>
    <t>533 · GA-Commu-Telephone</t>
  </si>
  <si>
    <t>534 · GA-Commu-Postage &amp; Supplies</t>
  </si>
  <si>
    <t>535 · GA-Communication-Other</t>
  </si>
  <si>
    <t>Total 230-530 · GA-Communication</t>
  </si>
  <si>
    <t>230-580 · GA-Travel Employees</t>
  </si>
  <si>
    <t>230-585 · GA-Travel Board Members</t>
  </si>
  <si>
    <t>585-1 · GA-Meals</t>
  </si>
  <si>
    <t>585-2 · GA-Travel</t>
  </si>
  <si>
    <t>230-585 · GA-Travel Board Members - Other</t>
  </si>
  <si>
    <t>Total 230-585 · GA-Travel Board Members</t>
  </si>
  <si>
    <t>230-590 · GA-Governance Board Initiatives</t>
  </si>
  <si>
    <t>230-595 · GA-Security</t>
  </si>
  <si>
    <t>230-610 · GA - Supplies</t>
  </si>
  <si>
    <t>230-810 · GA-Dues &amp; Fees</t>
  </si>
  <si>
    <t>811 · GA-Dues-Banking &amp; Merchant Fee</t>
  </si>
  <si>
    <t>812 · GA-Payroll Fees</t>
  </si>
  <si>
    <t>813 · GA-Dues-Other Fees</t>
  </si>
  <si>
    <t>Total 230-810 · GA-Dues &amp; Fees</t>
  </si>
  <si>
    <t>230-890 · Other - Meals</t>
  </si>
  <si>
    <t>Total 10-2300 · General Administration</t>
  </si>
  <si>
    <t>10-2400 · School Administration</t>
  </si>
  <si>
    <t>240-130 · SA-Director</t>
  </si>
  <si>
    <t>Dec: Merit pay and bonuses, Jan: Unused leave pay</t>
  </si>
  <si>
    <t>240-142 · SA-Clerical</t>
  </si>
  <si>
    <t>Dec: Merit pay and bonuses, Feb: OT for Ms. Nosworthy</t>
  </si>
  <si>
    <t>240-148 · SA-Accountant</t>
  </si>
  <si>
    <t>240-200 · SA-Employee Benefits</t>
  </si>
  <si>
    <t>240-210 · SA-State Health Insurance</t>
  </si>
  <si>
    <t>Dec: P. Nosworthy retro payment to 10/2017, Feb: Received Feb and Mar bill for Humana</t>
  </si>
  <si>
    <t>240-220 · SA-FICA</t>
  </si>
  <si>
    <t>240-230 · SA-TRS</t>
  </si>
  <si>
    <t>240-250 · SA-Unemployment</t>
  </si>
  <si>
    <t>Jan: Start of calendar year, Apr- No unemployment contributions in payroll</t>
  </si>
  <si>
    <t>240-260 · SA-Workers' Comp</t>
  </si>
  <si>
    <t>240-270 · SA-403B</t>
  </si>
  <si>
    <t>Apr- No 403b contributions in payroll</t>
  </si>
  <si>
    <t>240-300 · SA-Purchased Prof &amp; Tech Svcs</t>
  </si>
  <si>
    <t>301.. · SA-Purch-Audit</t>
  </si>
  <si>
    <t>Sept: Audit cost</t>
  </si>
  <si>
    <t>302.. · SA-Purch-Legal</t>
  </si>
  <si>
    <t>Apr- McGuireWoods bill, May- Legal representation Jennifer Little</t>
  </si>
  <si>
    <t>303.. · SA-Purch-Consultant</t>
  </si>
  <si>
    <t>Dec: Lyn Orletsky math counseling</t>
  </si>
  <si>
    <t>307 · SA-Purch-Other</t>
  </si>
  <si>
    <t>Dec: subs staffing and Karen Brown services, Feb: increase in subs staffing</t>
  </si>
  <si>
    <t>310 · SA-Purch-Tech</t>
  </si>
  <si>
    <t>Antonio Mahone, Dec: Merit pay</t>
  </si>
  <si>
    <t>332 · Drug Testing, Fingerprinting</t>
  </si>
  <si>
    <t>Total 240-300 · SA-Purchased Prof &amp; Tech Svcs</t>
  </si>
  <si>
    <t>240-360 · SA-Discretionary Fund</t>
  </si>
  <si>
    <t>360-1 · SA - Meals</t>
  </si>
  <si>
    <t>Dec: Holiday luncheon and Omaha Steaks</t>
  </si>
  <si>
    <t>Total 240-360 · SA-Discretionary Fund</t>
  </si>
  <si>
    <t>240-361 · SA-Travel</t>
  </si>
  <si>
    <t>361-1 · SA - Meals</t>
  </si>
  <si>
    <t>361-3 · SA - Lodging</t>
  </si>
  <si>
    <t>Feb: Springhill Suites</t>
  </si>
  <si>
    <t>361-4 · SA-Transportation</t>
  </si>
  <si>
    <t>361-5 · SA-Other</t>
  </si>
  <si>
    <t>240-361 · SA-Travel - Other</t>
  </si>
  <si>
    <t>Dec: Mileage cost</t>
  </si>
  <si>
    <t>Total 240-361 · SA-Travel</t>
  </si>
  <si>
    <t>240-362 · SA-Printing &amp; Copies</t>
  </si>
  <si>
    <t>240-443 · SA-Rental of Computer Equip</t>
  </si>
  <si>
    <t>240-520 · SA-Insurance-Other TAN Benefit</t>
  </si>
  <si>
    <t>240-530 · SA-Communication</t>
  </si>
  <si>
    <t>240-534 · SA-Communication-Postage</t>
  </si>
  <si>
    <t>240-530 · SA-Communication - Other</t>
  </si>
  <si>
    <t>Comcast</t>
  </si>
  <si>
    <t>Total 240-530 · SA-Communication</t>
  </si>
  <si>
    <t>240-595 · SA-Other Purchased Services</t>
  </si>
  <si>
    <t>240-610 · SA-Supplies</t>
  </si>
  <si>
    <t>Dec: Holiday gifts</t>
  </si>
  <si>
    <t>240-611 · SA-Supplies Technology</t>
  </si>
  <si>
    <t>Nov: Best Buy electronic purchases</t>
  </si>
  <si>
    <t>240-612 · SA-Computer Software</t>
  </si>
  <si>
    <t>Amazon purchases</t>
  </si>
  <si>
    <t>240-615 · SA-Expendable Equip</t>
  </si>
  <si>
    <t>240-810 · SA-Dues &amp; Fees</t>
  </si>
  <si>
    <t>Aug: Safenet dues $2500; Sept: Mentor minds $1100, Feb: GCSA and NSTA membership dues $2.5K</t>
  </si>
  <si>
    <t>240-812 · SA-Payroll Fees</t>
  </si>
  <si>
    <t>Jan: W2 and 1099 filing fees, Feb: Reclass $640 to payroll clearing</t>
  </si>
  <si>
    <t>Total 10-2400 · School Administration</t>
  </si>
  <si>
    <t>10-2500 · Support Services - Business</t>
  </si>
  <si>
    <t>250-148 · SSB-Accountant</t>
  </si>
  <si>
    <t>250-300 · SSB-Purch. Prof. &amp; Tech Svcs</t>
  </si>
  <si>
    <t>IT consultant, Feb: Dr. Myle's payment $100. March: Informal observation fees</t>
  </si>
  <si>
    <t>Total 10-2500 · Support Services - Business</t>
  </si>
  <si>
    <t>10-2600 · Maint &amp; Oper - Plant Services</t>
  </si>
  <si>
    <t>260-300 · MOPS-Purch. Prof. &amp; Tech Svcs.</t>
  </si>
  <si>
    <t>Dec/Feb: 2 bills for Sirrender Protection</t>
  </si>
  <si>
    <t>260-410 · MOPS-Water, Sewer, Cleaning</t>
  </si>
  <si>
    <t>July/Aug/Mar: Cost increase.</t>
  </si>
  <si>
    <t>260-430 · MOPS-Repair and Maint. Svcs.</t>
  </si>
  <si>
    <t>433 · MOPS-R&amp;M-Other</t>
  </si>
  <si>
    <t>260-430 · MOPS-Repair and Maint. Svcs. - Other</t>
  </si>
  <si>
    <t>Mar: Newbirth boys bathroom repair</t>
  </si>
  <si>
    <t>Total 260-430 · MOPS-Repair and Maint. Svcs.</t>
  </si>
  <si>
    <t>260-441 · MOP - Building Rental</t>
  </si>
  <si>
    <t>441-2 · MOP-Chapel Facility Leasing</t>
  </si>
  <si>
    <t>441-3 · MOP-Building Rental</t>
  </si>
  <si>
    <t>Total 260-441 · MOP - Building Rental</t>
  </si>
  <si>
    <t>260-444 · MOPS-Other Rentals</t>
  </si>
  <si>
    <t>444-1 · Mult-Purpose Room Rental</t>
  </si>
  <si>
    <t>444-2 · Gym Rental</t>
  </si>
  <si>
    <t>444-3 · Other</t>
  </si>
  <si>
    <t>Storage room rental cost, Jan: Reimbursement for moving truck rental</t>
  </si>
  <si>
    <t>Total 260-444 · MOPS-Other Rentals</t>
  </si>
  <si>
    <t>260-520 · MOPS-Insurance (Non-Employee)</t>
  </si>
  <si>
    <t>260-530 · MOPS-Communications</t>
  </si>
  <si>
    <t>Dec: Verizon reimbursement for Mr. Hall</t>
  </si>
  <si>
    <t>260-610 · MOPS-Supplies</t>
  </si>
  <si>
    <t>260-615 · MOPS-Expendable Equip</t>
  </si>
  <si>
    <t>260-620 · MOPS-Energy</t>
  </si>
  <si>
    <t>Dec: increase</t>
  </si>
  <si>
    <t>Total 10-2600 · Maint &amp; Oper - Plant Services</t>
  </si>
  <si>
    <t>10-2700 · Student Transportation Service</t>
  </si>
  <si>
    <t>270-519 · Student Transportation*</t>
  </si>
  <si>
    <t>Total 10-2700 · Student Transportation Service</t>
  </si>
  <si>
    <t>10-2800 · Support Services-Central</t>
  </si>
  <si>
    <t>280-300 · SS-Purchased Prof. &amp; Tech Servi</t>
  </si>
  <si>
    <t>280-301 · SS-Advertisment &amp; Promotion</t>
  </si>
  <si>
    <t>280-302 · SS-Enrollment</t>
  </si>
  <si>
    <t>280-303 · SS-Moving Cost</t>
  </si>
  <si>
    <t>Total 280-300 · SS-Purchased Prof. &amp; Tech Servi</t>
  </si>
  <si>
    <t>Total 10-2800 · Support Services-Central</t>
  </si>
  <si>
    <t>10-3100 · School Nutrition Program</t>
  </si>
  <si>
    <t>310-184 · SNP - Cafeteria</t>
  </si>
  <si>
    <t>310-570 · SNP-Food Service Management</t>
  </si>
  <si>
    <t>310-630 · SNP-Food Supplies</t>
  </si>
  <si>
    <t>310-631 · SNP - Beverage</t>
  </si>
  <si>
    <t>Mar: Mayfield credits. Apr, May Mayfield credits were applied</t>
  </si>
  <si>
    <t>310-632 · SNP-Meals</t>
  </si>
  <si>
    <t>310-630 · SNP-Food Supplies - Other</t>
  </si>
  <si>
    <t>Total 310-630 · SNP-Food Supplies</t>
  </si>
  <si>
    <t>May:  Net SNP/Lunch is $17,912.21</t>
  </si>
  <si>
    <t>Total 10-3100 · School Nutrition Program</t>
  </si>
  <si>
    <t>10-4000 · Facility Acquisition &amp; Construc</t>
  </si>
  <si>
    <t>400-720 · FAC - Building construction</t>
  </si>
  <si>
    <t>400-810 · FAC - Dues &amp; Fees</t>
  </si>
  <si>
    <t>Total 10-4000 · Facility Acquisition &amp; Construc</t>
  </si>
  <si>
    <t>10-5000 · Other Outlays</t>
  </si>
  <si>
    <t>Total Expense</t>
  </si>
  <si>
    <t>Net Ordinary Income</t>
  </si>
  <si>
    <t>Net Income</t>
  </si>
  <si>
    <t>Balance Sheet</t>
  </si>
  <si>
    <t>May 31, 18</t>
  </si>
  <si>
    <t>10-1011 · BOA -Operating Acct Chkg #5120</t>
  </si>
  <si>
    <t>10-1012 · BOA -Debit/Credit Cards #5318</t>
  </si>
  <si>
    <t>10-1013 · BOA- Cafeteria Acct Chkg #3784</t>
  </si>
  <si>
    <t>10-1014 · BOA -Extended Day Chkg #4907</t>
  </si>
  <si>
    <t>10-1015 · BOA -Reserve Fund Chkg #5292</t>
  </si>
  <si>
    <t>10-1016 · BOA -Stdn Activ #9405</t>
  </si>
  <si>
    <t>10-1017 · BOA -Payroll Acct Chkg #9397</t>
  </si>
  <si>
    <t>1072 · Bill.com Money Out Clearing</t>
  </si>
  <si>
    <t>Total Checking/Savings</t>
  </si>
  <si>
    <t>Accounts Receivable</t>
  </si>
  <si>
    <t>10-142 · Grants Receivable</t>
  </si>
  <si>
    <t>142-1 · Lunch Program Reimbursement</t>
  </si>
  <si>
    <t>142-2 · Title 1</t>
  </si>
  <si>
    <t>Total 10-142 · Grants Receivable</t>
  </si>
  <si>
    <t>10-153 · Accounts Receivable</t>
  </si>
  <si>
    <t>153-3 · AR Other</t>
  </si>
  <si>
    <t>Total 10-153 · Accounts Receivable</t>
  </si>
  <si>
    <t>Total Accounts Receivable</t>
  </si>
  <si>
    <t>10-181 · Prepaid Expense</t>
  </si>
  <si>
    <t>Total Other Current Assets</t>
  </si>
  <si>
    <t>Property Plant &amp; Equip</t>
  </si>
  <si>
    <t>241-5 · MODULAR UNIT</t>
  </si>
  <si>
    <t>Total Property Plant &amp; Equip</t>
  </si>
  <si>
    <t>10-221 · Leasehold Improvements</t>
  </si>
  <si>
    <t>10-222 · Accumulated Depreciation</t>
  </si>
  <si>
    <t>10-241 · Furniture and Equipment</t>
  </si>
  <si>
    <t>241-1 · Furnitures</t>
  </si>
  <si>
    <t>241-2 · Computers</t>
  </si>
  <si>
    <t>241-3 · Equipments</t>
  </si>
  <si>
    <t>241-4 · Software</t>
  </si>
  <si>
    <t>Total 10-241 · Furniture and Equipment</t>
  </si>
  <si>
    <t>10-251 · Construction in Progress</t>
  </si>
  <si>
    <t>15500 · Facility Construction</t>
  </si>
  <si>
    <t>Total Fixed Assets</t>
  </si>
  <si>
    <t>LIABILITIES &amp; EQUITY</t>
  </si>
  <si>
    <t>10-421 · Accounts Payable</t>
  </si>
  <si>
    <t>Total Accounts Payable</t>
  </si>
  <si>
    <t>Credit Cards</t>
  </si>
  <si>
    <t>10-1019 · BOA-Mastercard #6821/0330</t>
  </si>
  <si>
    <t>Total Credit Cards</t>
  </si>
  <si>
    <t>10-422 · Payroll Liabilities</t>
  </si>
  <si>
    <t>422-2 · Health Benefits</t>
  </si>
  <si>
    <t>422-5 · Payroll Clearing</t>
  </si>
  <si>
    <t>10-422 · Payroll Liabilities - Other</t>
  </si>
  <si>
    <t>Total 10-422 · Payroll Liabilities</t>
  </si>
  <si>
    <t>10-432 · Construction Payable</t>
  </si>
  <si>
    <t>10-473 · Teacher's Retirement Payable</t>
  </si>
  <si>
    <t>Total Other Current Liabilities</t>
  </si>
  <si>
    <t>10-740 · Unrestricted Net Assets</t>
  </si>
  <si>
    <t>Total Equity</t>
  </si>
  <si>
    <t>Profit &amp; Loss by Class</t>
  </si>
  <si>
    <t>Cell Phone Locker</t>
  </si>
  <si>
    <t>Dance</t>
  </si>
  <si>
    <t>Donations</t>
  </si>
  <si>
    <t>Locker Fees</t>
  </si>
  <si>
    <t>LPA Spirit - Draw String Bag</t>
  </si>
  <si>
    <t>LPA Spirit Shirts</t>
  </si>
  <si>
    <t>Praeditus</t>
  </si>
  <si>
    <t>Safety Patrol Dues</t>
  </si>
  <si>
    <t>SGA Dues</t>
  </si>
  <si>
    <t>Vending</t>
  </si>
  <si>
    <t>FUNDRAISING - Other</t>
  </si>
  <si>
    <t>SNP</t>
  </si>
  <si>
    <t>TITLE 1</t>
  </si>
  <si>
    <t>Board of Directors</t>
  </si>
  <si>
    <t>Special ED</t>
  </si>
  <si>
    <t>Supplies</t>
  </si>
  <si>
    <t>QBE - Other</t>
  </si>
  <si>
    <t>1st Grade Field Trip</t>
  </si>
  <si>
    <t>2nd Grade Field Trip</t>
  </si>
  <si>
    <t>3rd Grade Field Trip</t>
  </si>
  <si>
    <t>4th Grade Field Trip</t>
  </si>
  <si>
    <t>5th Grade Activities</t>
  </si>
  <si>
    <t>5th Grade Field Trip</t>
  </si>
  <si>
    <t>6th Grade Field Trip</t>
  </si>
  <si>
    <t>7th Grade Field Trip</t>
  </si>
  <si>
    <t>8th Grade 1st Semester Field</t>
  </si>
  <si>
    <t>8th Grade 2nd Semester Field</t>
  </si>
  <si>
    <t>8th Grade Activities</t>
  </si>
  <si>
    <t>Beta Club</t>
  </si>
  <si>
    <t>Christmas Luncheon</t>
  </si>
  <si>
    <t>Father Daughter Dance</t>
  </si>
  <si>
    <t>Field Trips</t>
  </si>
  <si>
    <t>Gifted Field Trips</t>
  </si>
  <si>
    <t>Kindergarten Field Trip</t>
  </si>
  <si>
    <t>Mother's Day Luncheon</t>
  </si>
  <si>
    <t>Recycling Club</t>
  </si>
  <si>
    <t>School Events</t>
  </si>
  <si>
    <t>School Pictures</t>
  </si>
  <si>
    <t>Steam camp</t>
  </si>
  <si>
    <t>Thanksgiving Luncheon</t>
  </si>
  <si>
    <t>The Ned Show</t>
  </si>
  <si>
    <t>Upper School Fall Block Party</t>
  </si>
  <si>
    <t>Student Activites - Other</t>
  </si>
  <si>
    <t>(FUNDRAISING)</t>
  </si>
  <si>
    <t>Total FUNDRAISING</t>
  </si>
  <si>
    <t>(GRANTS)</t>
  </si>
  <si>
    <t>Total GRANTS</t>
  </si>
  <si>
    <t>Instructional</t>
  </si>
  <si>
    <t>(QBE)</t>
  </si>
  <si>
    <t>Total QBE</t>
  </si>
  <si>
    <t>(Student Activites)</t>
  </si>
  <si>
    <t>Total Student Activites</t>
  </si>
  <si>
    <t>TOTAL</t>
  </si>
  <si>
    <t>A/P Aging Summary</t>
  </si>
  <si>
    <t>Current</t>
  </si>
  <si>
    <t>1 - 30</t>
  </si>
  <si>
    <t>31 - 60</t>
  </si>
  <si>
    <t>61 - 90</t>
  </si>
  <si>
    <t>&gt; 90</t>
  </si>
  <si>
    <t>Aflac</t>
  </si>
  <si>
    <t>AT&amp;T</t>
  </si>
  <si>
    <t>AT&amp;T 171-802-9269-001</t>
  </si>
  <si>
    <t>Avolon Accounting &amp; Business Services</t>
  </si>
  <si>
    <t>Georgia Deptartment of Education</t>
  </si>
  <si>
    <t>GEORGIA POWER 75231-41001</t>
  </si>
  <si>
    <t>Humana Health Plan, Inc</t>
  </si>
  <si>
    <t>Jenaee Newman</t>
  </si>
  <si>
    <t>McGuireWoods LLP</t>
  </si>
  <si>
    <t>New Design Group, LLC</t>
  </si>
  <si>
    <t>Piccadilly Restaurants*</t>
  </si>
  <si>
    <t>Sirrender Group, LLC</t>
  </si>
  <si>
    <t>Sirrender Protection Service</t>
  </si>
  <si>
    <t>Talent For Schools, llc</t>
  </si>
  <si>
    <t>TRSGA</t>
  </si>
  <si>
    <t>Valic</t>
  </si>
  <si>
    <t>General Ledger</t>
  </si>
  <si>
    <t>Type</t>
  </si>
  <si>
    <t>Date</t>
  </si>
  <si>
    <t>Num</t>
  </si>
  <si>
    <t>Adj</t>
  </si>
  <si>
    <t>Name</t>
  </si>
  <si>
    <t>Memo</t>
  </si>
  <si>
    <t>Split</t>
  </si>
  <si>
    <t>Debit</t>
  </si>
  <si>
    <t>Credit</t>
  </si>
  <si>
    <t>Balance</t>
  </si>
  <si>
    <t>10-422-5</t>
  </si>
  <si>
    <t>Total 10-422-5</t>
  </si>
  <si>
    <t>10-475-2</t>
  </si>
  <si>
    <t>Total 10-475-2</t>
  </si>
  <si>
    <t>100100</t>
  </si>
  <si>
    <t>Total 100100</t>
  </si>
  <si>
    <t>200118</t>
  </si>
  <si>
    <t>Total 200118</t>
  </si>
  <si>
    <t>240-310</t>
  </si>
  <si>
    <t>Total 240-310</t>
  </si>
  <si>
    <t>BOA -Stdn Activities</t>
  </si>
  <si>
    <t>Total BOA -Stdn Activities</t>
  </si>
  <si>
    <t>My Payment Plus</t>
  </si>
  <si>
    <t>Total My Payment Plus</t>
  </si>
  <si>
    <t>Bill Pmt -Check</t>
  </si>
  <si>
    <t>3506</t>
  </si>
  <si>
    <t>Justice Ejike</t>
  </si>
  <si>
    <t>Reimbursements for Mr. Ejike surgery and knee walker rental</t>
  </si>
  <si>
    <t>Check</t>
  </si>
  <si>
    <t>ACH</t>
  </si>
  <si>
    <t>BANK OF AMERICA</t>
  </si>
  <si>
    <t>Service charges</t>
  </si>
  <si>
    <t>50170</t>
  </si>
  <si>
    <t>Roscell Hall</t>
  </si>
  <si>
    <t>Roscell Hall 5/2/18 payroll</t>
  </si>
  <si>
    <t>Beyond The Skys Catering, LLC</t>
  </si>
  <si>
    <t>QuickBooks generated zero amount transaction for bill payment stub</t>
  </si>
  <si>
    <t>General Journal</t>
  </si>
  <si>
    <t>JE2017196</t>
  </si>
  <si>
    <t>Bill.Com</t>
  </si>
  <si>
    <t>Bill.com 05/04/18 Payments</t>
  </si>
  <si>
    <t>Correction of posted item - Deposit slip error</t>
  </si>
  <si>
    <t>Deposit</t>
  </si>
  <si>
    <t>CHK</t>
  </si>
  <si>
    <t>-SPLIT-</t>
  </si>
  <si>
    <t>JE2017199</t>
  </si>
  <si>
    <t>Bill.com 05/09/18 Payments</t>
  </si>
  <si>
    <t>Transfer</t>
  </si>
  <si>
    <t>Mar-April 2018. Acct# 5474 1513 5270 6821</t>
  </si>
  <si>
    <t>Transfer for payroll account balance</t>
  </si>
  <si>
    <t>Netchex</t>
  </si>
  <si>
    <t>May payroll - HZT</t>
  </si>
  <si>
    <t>50171</t>
  </si>
  <si>
    <t>Marilyn Taylor</t>
  </si>
  <si>
    <t>Payroll check on 5/10/18</t>
  </si>
  <si>
    <t>3508</t>
  </si>
  <si>
    <t>Donnell Warren</t>
  </si>
  <si>
    <t>Terminated employee final payroll check</t>
  </si>
  <si>
    <t>JE2017201</t>
  </si>
  <si>
    <t>Bill.com 05/11/18 Payments</t>
  </si>
  <si>
    <t>This payment to be debited on 05/10/18 Phone and internet services</t>
  </si>
  <si>
    <t>May 403b Plan</t>
  </si>
  <si>
    <t>3507</t>
  </si>
  <si>
    <t>Void</t>
  </si>
  <si>
    <t>VOID: Check filled out from incorrect bank account</t>
  </si>
  <si>
    <t>1071 · Bill.com Money In Clearing</t>
  </si>
  <si>
    <t>3509</t>
  </si>
  <si>
    <t>Jacquelyn George</t>
  </si>
  <si>
    <t>Printer ink for Mother's Day Brunch</t>
  </si>
  <si>
    <t>3510</t>
  </si>
  <si>
    <t>Lionel W Cross Jr.</t>
  </si>
  <si>
    <t>Reimbursement for STEM lab experiments</t>
  </si>
  <si>
    <t>PRJE2017200</t>
  </si>
  <si>
    <t>Bill.com 05/15/18 Payments</t>
  </si>
  <si>
    <t>FDGL</t>
  </si>
  <si>
    <t>FDGL DES:LEASE PYMT ID:052-0910407-000 INDN:LEADERSHIP PREPARATORY CO ID:1000010839 PPD</t>
  </si>
  <si>
    <t>PRJE2017199</t>
  </si>
  <si>
    <t>Bill.com 05/16/18 Payments</t>
  </si>
  <si>
    <t>Transfer to debit card to reach $5,000 balance</t>
  </si>
  <si>
    <t>AT&amp;T  404 665-3103 002 0358</t>
  </si>
  <si>
    <t>Phone Service for 04-2018  - To be debited on 5/19/18</t>
  </si>
  <si>
    <t>3511</t>
  </si>
  <si>
    <t>Georgia School Boards Association</t>
  </si>
  <si>
    <t>GSBA conference registration Inv#48321</t>
  </si>
  <si>
    <t>TeleCheck Services, Inc.</t>
  </si>
  <si>
    <t>Telecheck# 38235135April 1-30, 2018.</t>
  </si>
  <si>
    <t>JE20180516</t>
  </si>
  <si>
    <t>Bill.com 05/23/18 Payments</t>
  </si>
  <si>
    <t>JE20180518</t>
  </si>
  <si>
    <t>Bill.com 05/24/18 Payments</t>
  </si>
  <si>
    <t>WIRE</t>
  </si>
  <si>
    <t>Dept of Education</t>
  </si>
  <si>
    <t>JE20180521</t>
  </si>
  <si>
    <t>Bill.com 05/29/18 Payments</t>
  </si>
  <si>
    <t>TRANSFER</t>
  </si>
  <si>
    <t>Transfer of SNP reimbursement to Cafeteria account</t>
  </si>
  <si>
    <t>May 30 2018 payroll</t>
  </si>
  <si>
    <t>Department of Education</t>
  </si>
  <si>
    <t>Transfer to payroll account to cover May 2018 payroll</t>
  </si>
  <si>
    <t>Scheduled monthly transfer from Operating to Reserve account</t>
  </si>
  <si>
    <t>50172</t>
  </si>
  <si>
    <t>May 31 payroll</t>
  </si>
  <si>
    <t>Total 10-1011 · BOA -Operating Acct Chkg #5120</t>
  </si>
  <si>
    <t>Debit-TW</t>
  </si>
  <si>
    <t>Kroger</t>
  </si>
  <si>
    <t>KROGER #471 05/01 #000502737 PURCHASE 6055 OLD NATIONAL COLLEGE PARK GA CKCD 5411 4648750070005434</t>
  </si>
  <si>
    <t>MSFT</t>
  </si>
  <si>
    <t>CHECKCARD 0501 MSFT * E05005TX0Y 800-642-7676 WA 24430998121400816068770 RECURRING CKCD 5045 464...</t>
  </si>
  <si>
    <t>Wal-Mart</t>
  </si>
  <si>
    <t>WM SUPERCENTER 05/02 #000823015 PURCHASE Wal-Mart Super Ce CONYERS GA CKCD 5411 4648750070005434</t>
  </si>
  <si>
    <t>Publix</t>
  </si>
  <si>
    <t>CHECKCARD 0503 PUBLIX #752 LITHONIA GA 24445008124000979729883 CKCD 5411 4648750070005434</t>
  </si>
  <si>
    <t>Debit-BT</t>
  </si>
  <si>
    <t>Who's Got Soul</t>
  </si>
  <si>
    <t>CHECKCARD 0504 WHO'S GOT SOUL GWINNETT LAWRENCEVILLEGA 24431068124400651000290 CKCD 5812 4635750...</t>
  </si>
  <si>
    <t>Carrabbas</t>
  </si>
  <si>
    <t>Board food</t>
  </si>
  <si>
    <t>Debit-LH</t>
  </si>
  <si>
    <t>Public Storage</t>
  </si>
  <si>
    <t>Storage location</t>
  </si>
  <si>
    <t>Supreme Fish Delight</t>
  </si>
  <si>
    <t>CHECKCARD 0503 SUPREME 770-9873242 GA 24122478124900011000265 CKCD 5812 4635750006980499</t>
  </si>
  <si>
    <t>Longhorn Steakhouse</t>
  </si>
  <si>
    <t>CHECKCARD 0507 LONGHORN STEAK 0125409 FAYETTEVILLE GA 24431068127400980000414 CKCD 5812 46487500...</t>
  </si>
  <si>
    <t>CHECKCARD 0507 KROGER #672 ATLANTA GA 24445718127300454651169 CKCD 5411 4648750070005434</t>
  </si>
  <si>
    <t>KROGER #471 05/08 #000007920 PURCHASE 6055 OLD NATIONAL COLLEGE PARK GA CKCD 5411 4648750070005434</t>
  </si>
  <si>
    <t>WM SUPERCENTER 05/08 #000891924 PURCHASE Wal-Mart Super Ce LILBURN GA CKCD 5411 4635750006699545</t>
  </si>
  <si>
    <t>DEBIT-TW</t>
  </si>
  <si>
    <t>Krispy Kreme Doughnuts</t>
  </si>
  <si>
    <t>CHECKCARD 0509 KRISPY KREME DOUGH DECATUR GA 24224438130101002049311 CKCD 5814 4648750070005434</t>
  </si>
  <si>
    <t>CHECKCARD 0509 KRISPY KREME DOUGH DECATUR GA 24224438130101002049329 CKCD 5814 4648750070005434</t>
  </si>
  <si>
    <t>DEBIT-BT</t>
  </si>
  <si>
    <t>Mom's Creole Cooking LLC</t>
  </si>
  <si>
    <t>CHECKCARD 0511 MOMS CREOLE COOKIN LLC GRAYSON GA 24435658131091417000057 CKCD 5812 4635750006699545</t>
  </si>
  <si>
    <t>KROGER #433 05/11 #000500280 PURCHASE 85 PRICE QUARTERS MCDONOUGH GA CKCD 5411 4648750070005434</t>
  </si>
  <si>
    <t>DEBIT-LH</t>
  </si>
  <si>
    <t>Staples</t>
  </si>
  <si>
    <t>CHECKCARD 0510 STAPLES 00112672 LITHONIA GA 24164078131105005166290 CKCD 5943 4635750006980499</t>
  </si>
  <si>
    <t>Dunkin Donuts</t>
  </si>
  <si>
    <t>CHECKCARD 0511 DUNKIN #351158 Q35 MCDONOUGH GA 24431068132838000295675 CKCD 5814 4648750070005434</t>
  </si>
  <si>
    <t>Chic-Fil-A</t>
  </si>
  <si>
    <t>CHECKCARD 0511 CHICK-FIL-A #01217 LITHONIA GA 24427338132710014420040 CKCD 5814 4648750070005434</t>
  </si>
  <si>
    <t>Pappadeaux Seafood Kitchen</t>
  </si>
  <si>
    <t>CHECKCARD 0515 PAPPADEAUX SEAFOOD KTC NORCROSS GA 24431068135091100006215 CKCD 5812 463575000669...</t>
  </si>
  <si>
    <t>Charles Pickens</t>
  </si>
  <si>
    <t>CHECKCARD 0518 SQ *CHARLES PICKENS Lithonia GA 24692168138100263030729 CKCD 7299 4648750070005434</t>
  </si>
  <si>
    <t>Fumi Hibachi Sushi</t>
  </si>
  <si>
    <t>CHECKCARD 0523 FUMI HIBACHI SUSHI DULUTH GA 24224438144104017449975 CKCD 5812 4635750006699545</t>
  </si>
  <si>
    <t>WAL-MART #1340 05/24 #000454700 PURCHASE 5401 FAIRINGTON R LITHONIA GA CKCD 5411 4635750006980499</t>
  </si>
  <si>
    <t>CHECKCARD 0526 LONGHORN STEAK 0125409 FAYETTEVILLE GA 24431068146400002000316 CKCD 5812 46487500...</t>
  </si>
  <si>
    <t>Piece of Cake</t>
  </si>
  <si>
    <t>CHECKCARD 0529 PIECE OF CAKE ATLANTA GA 24247608149300539254564 CKCD 5462 4648750070005434</t>
  </si>
  <si>
    <t>Total 10-1012 · BOA -Debit/Credit Cards #5318</t>
  </si>
  <si>
    <t>Transfirst</t>
  </si>
  <si>
    <t>1181</t>
  </si>
  <si>
    <t>Mayfield</t>
  </si>
  <si>
    <t>Mayfield Delivery for period ending 05-2-2018</t>
  </si>
  <si>
    <t>JE2017200</t>
  </si>
  <si>
    <t>JE2017202</t>
  </si>
  <si>
    <t>JE2017203</t>
  </si>
  <si>
    <t>Bill.com 05/14/18 Payments</t>
  </si>
  <si>
    <t>1182</t>
  </si>
  <si>
    <t>Mayfield Delivery for period ending 05-9-2018</t>
  </si>
  <si>
    <t>1184</t>
  </si>
  <si>
    <t>Sabrina Abrams</t>
  </si>
  <si>
    <t>Lunch Account refund</t>
  </si>
  <si>
    <t>1183</t>
  </si>
  <si>
    <t>Mayfield Delivery for period ending 05-16-2018</t>
  </si>
  <si>
    <t>JE20180517</t>
  </si>
  <si>
    <t>JE20180519</t>
  </si>
  <si>
    <t>Total 10-1013 · BOA- Cafeteria Acct Chkg #3784</t>
  </si>
  <si>
    <t>Monthly service charge</t>
  </si>
  <si>
    <t>Total 10-1014 · BOA -Extended Day Chkg #4907</t>
  </si>
  <si>
    <t>Transfer from reserve to payroll account for May 2018 payroll</t>
  </si>
  <si>
    <t>Total 10-1015 · BOA -Reserve Fund Chkg #5292</t>
  </si>
  <si>
    <t>1363</t>
  </si>
  <si>
    <t>Dollar Tree</t>
  </si>
  <si>
    <t>VOID: 8th grade supplies - Check not needed.  An online order was placed instead</t>
  </si>
  <si>
    <t>1362</t>
  </si>
  <si>
    <t>VOID: 8th grade supplies - Check not needed, an online order was placed instead</t>
  </si>
  <si>
    <t>1358</t>
  </si>
  <si>
    <t>VOID: Voided missing check - Stop payment has been done on 5/23</t>
  </si>
  <si>
    <t>1364</t>
  </si>
  <si>
    <t>Birmingham Civil Rights</t>
  </si>
  <si>
    <t>5th grade Birmingham field trip</t>
  </si>
  <si>
    <t>1367</t>
  </si>
  <si>
    <t>Ashley Greenlee</t>
  </si>
  <si>
    <t>Reimbursement for 8th grade dance decorations</t>
  </si>
  <si>
    <t>1366</t>
  </si>
  <si>
    <t>Dekalb Co. Transportation</t>
  </si>
  <si>
    <t>Transportation for Beta Club Trip to Top Golf</t>
  </si>
  <si>
    <t>1365</t>
  </si>
  <si>
    <t>Yaquita Porter</t>
  </si>
  <si>
    <t>1368</t>
  </si>
  <si>
    <t>Legacy Go, LLC</t>
  </si>
  <si>
    <t>Payment towards balance for 8th grade semi-formal dance</t>
  </si>
  <si>
    <t>JE2017198</t>
  </si>
  <si>
    <t>1369</t>
  </si>
  <si>
    <t>Top Golf Atlanta</t>
  </si>
  <si>
    <t>Safety patrol EOY field trip</t>
  </si>
  <si>
    <t>1378</t>
  </si>
  <si>
    <t>Angie Hemmerlein</t>
  </si>
  <si>
    <t>Get Creative ATL Inv#1021</t>
  </si>
  <si>
    <t>1377</t>
  </si>
  <si>
    <t>Reimbursement for 8th grade activities supplies</t>
  </si>
  <si>
    <t>1376</t>
  </si>
  <si>
    <t>Conyers Flower Shop, Inc</t>
  </si>
  <si>
    <t>Flowers for 8th grade activities</t>
  </si>
  <si>
    <t>1375</t>
  </si>
  <si>
    <t>ELW Motorcoach</t>
  </si>
  <si>
    <t>Charter#20332 remaining balance</t>
  </si>
  <si>
    <t>1374</t>
  </si>
  <si>
    <t>Jaquile Miller</t>
  </si>
  <si>
    <t>Reimbursement for deposit for 6th grade field trip</t>
  </si>
  <si>
    <t>1373</t>
  </si>
  <si>
    <t>Main Event Entertainment</t>
  </si>
  <si>
    <t>Event order #120433-1</t>
  </si>
  <si>
    <t>1372</t>
  </si>
  <si>
    <t>Olive Garden</t>
  </si>
  <si>
    <t>8th lunceon for activities week</t>
  </si>
  <si>
    <t>1371</t>
  </si>
  <si>
    <t>Supplies for 8th grade luncheon</t>
  </si>
  <si>
    <t>1370</t>
  </si>
  <si>
    <t>Reimbursement for 8th grade activities</t>
  </si>
  <si>
    <t>1379</t>
  </si>
  <si>
    <t>Devin Latham</t>
  </si>
  <si>
    <t>Reimbursement for recycling club activities</t>
  </si>
  <si>
    <t>1380</t>
  </si>
  <si>
    <t>Diandra Ray</t>
  </si>
  <si>
    <t>Reimbursement for 5th grade week supplies</t>
  </si>
  <si>
    <t>1381</t>
  </si>
  <si>
    <t>Erica Brooks</t>
  </si>
  <si>
    <t>1382</t>
  </si>
  <si>
    <t>Exclusive Designz</t>
  </si>
  <si>
    <t>8th grade 'Senior' shirts and drawstring bags</t>
  </si>
  <si>
    <t>1383</t>
  </si>
  <si>
    <t>Myron Daniels</t>
  </si>
  <si>
    <t>Catering for 5th grade week</t>
  </si>
  <si>
    <t>1384</t>
  </si>
  <si>
    <t>Reimbursement for supplies for 8th grade activities</t>
  </si>
  <si>
    <t>1385</t>
  </si>
  <si>
    <t>Amber Dunn</t>
  </si>
  <si>
    <t>1386</t>
  </si>
  <si>
    <t>Reimbursement for 6th grade field trip</t>
  </si>
  <si>
    <t>1387</t>
  </si>
  <si>
    <t>Roshanda C. May</t>
  </si>
  <si>
    <t>Frozen yogurt and bowls for March-June birthday celebrations</t>
  </si>
  <si>
    <t>JE20180520</t>
  </si>
  <si>
    <t>Total 10-1016 · BOA -Stdn Activ #9405</t>
  </si>
  <si>
    <t>May service charges</t>
  </si>
  <si>
    <t>May 31 2018 payroll</t>
  </si>
  <si>
    <t>Total 10-1017 · BOA -Payroll Acct Chkg #9397</t>
  </si>
  <si>
    <t>Total 1071 · Bill.com Money In Clearing</t>
  </si>
  <si>
    <t>Bill.com</t>
  </si>
  <si>
    <t>https://app.bill.com/BillPay?id=blp01PFLHYJZYV2o8w4q</t>
  </si>
  <si>
    <t>https://app.bill.com/BillPay?id=blp01DGUXUZDTA2prhmz</t>
  </si>
  <si>
    <t>https://app.bill.com/BillPay?id=blp01YEZNJEHDF2prhmy</t>
  </si>
  <si>
    <t>https://app.bill.com/BillPay?id=blp01BVYLAORXD2puq0f</t>
  </si>
  <si>
    <t>The Chapman Corporation</t>
  </si>
  <si>
    <t>https://app.bill.com/BillPay?id=blp01MMGDXFZQR2pupxw</t>
  </si>
  <si>
    <t>https://app.bill.com/BillPay?id=blp01APLHJPCWF2puq0c</t>
  </si>
  <si>
    <t>https://app.bill.com/BillPay?id=blp01YPQGAYCED2puq0e</t>
  </si>
  <si>
    <t>ONYX BUSINESS SERVICES</t>
  </si>
  <si>
    <t>https://app.bill.com/BillPay?id=blp01ROOMNCCWA2pupy8</t>
  </si>
  <si>
    <t>https://app.bill.com/BillPay?id=blp01XDAPMFNAN2pupya</t>
  </si>
  <si>
    <t>https://app.bill.com/BillPay?id=blp01PBFPYMCHO2pupy4</t>
  </si>
  <si>
    <t>https://app.bill.com/BillPay?id=blp01ROXXSADYF2pupxy</t>
  </si>
  <si>
    <t>https://app.bill.com/BillPay?id=blp01JBHEYXQDN2pupy6</t>
  </si>
  <si>
    <t>https://app.bill.com/BillPay?id=blp01BNCXQZFKA2puq0d</t>
  </si>
  <si>
    <t>https://app.bill.com/BillPay?id=blp01MURZUXNKV2pupy0</t>
  </si>
  <si>
    <t>https://app.bill.com/BillPay?id=blp01JYMZXLMVV2pupyc</t>
  </si>
  <si>
    <t>https://app.bill.com/BillPay?id=blp01QTDSDBMIO2q3036</t>
  </si>
  <si>
    <t>https://app.bill.com/BillPay?id=blp01ZJWWVPYNZ2q3035</t>
  </si>
  <si>
    <t>https://app.bill.com/BillPay?id=blp01FOYTDGXUP2q3033</t>
  </si>
  <si>
    <t>https://app.bill.com/BillPay?id=blp01NBIECMNUM2q3034</t>
  </si>
  <si>
    <t>https://app.bill.com/BillPay?id=blp01XIESVBVNO2q3030</t>
  </si>
  <si>
    <t>https://app.bill.com/BillPay?id=blp01UYJHOJGOR2q304x</t>
  </si>
  <si>
    <t>https://app.bill.com/BillPay?id=blp01LFNCVIBBJ2q3038</t>
  </si>
  <si>
    <t>DOAS  Flexible Benefits Investment</t>
  </si>
  <si>
    <t>https://app.bill.com/BillPay?id=blp01UOXVVRBNZ2qc3v4</t>
  </si>
  <si>
    <t>DeKalb County</t>
  </si>
  <si>
    <t>https://app.bill.com/BillPay?id=blp01VNRFMDAUH2q304z</t>
  </si>
  <si>
    <t>https://app.bill.com/BillPay?id=blp01TXTZLJSFY2r5548</t>
  </si>
  <si>
    <t>Xerox Corporation</t>
  </si>
  <si>
    <t>https://app.bill.com/BillPay?id=blp01WJXKYHIJI2r54ts</t>
  </si>
  <si>
    <t>https://app.bill.com/BillPay?id=blp01HUYWFHJZQ2r54tu</t>
  </si>
  <si>
    <t>https://app.bill.com/BillPay?id=blp01CKPUFDYTX2r54tf</t>
  </si>
  <si>
    <t>https://app.bill.com/BillPay?id=blp01KVMQGTVVQ2r54tj</t>
  </si>
  <si>
    <t>Nationwide Insurance</t>
  </si>
  <si>
    <t>https://app.bill.com/BillPay?id=blp01GZYTBMVLL2r54tn</t>
  </si>
  <si>
    <t>https://app.bill.com/BillPay?id=blp01FMEIDILKG2r554c</t>
  </si>
  <si>
    <t>Gabriel Hoskins</t>
  </si>
  <si>
    <t>https://app.bill.com/BillPay?id=blp01XFIFPGCAF2r54t1</t>
  </si>
  <si>
    <t>https://app.bill.com/BillPay?id=blp01ZLEUQQNMG2r54t4</t>
  </si>
  <si>
    <t>https://app.bill.com/BillPay?id=blp01DEVFGWQGG2r554a</t>
  </si>
  <si>
    <t>Transamerica Life Ins. Company</t>
  </si>
  <si>
    <t>https://app.bill.com/BillPay?id=blp01VQBFJLTPE2r54tp</t>
  </si>
  <si>
    <t>https://app.bill.com/BillPay?id=blp01RCFXOCJLM2r54th</t>
  </si>
  <si>
    <t>https://app.bill.com/BillPay?id=blp01RMRDPKBDV2r554b</t>
  </si>
  <si>
    <t>Mobile Modular Management Corporation</t>
  </si>
  <si>
    <t>https://app.bill.com/BillPay?id=blp01GEFFLXWIJ2r54td</t>
  </si>
  <si>
    <t>https://app.bill.com/BillPay?id=blp01IBQIZSKDC2r54t3</t>
  </si>
  <si>
    <t>https://app.bill.com/BillPay?id=blp01UVQXHEGOX2r54tc</t>
  </si>
  <si>
    <t>https://app.bill.com/BillPay?id=blp01EQTAPYYMO2r5549</t>
  </si>
  <si>
    <t>https://app.bill.com/BillPay?id=blp01KNHNDFLTQ2r5547</t>
  </si>
  <si>
    <t>https://app.bill.com/BillPay?id=blp01QDOMGPVXH2r54tr</t>
  </si>
  <si>
    <t>Jennifer Little</t>
  </si>
  <si>
    <t>https://app.bill.com/BillPay?id=blp01ZOIUXSIOG2rafn2</t>
  </si>
  <si>
    <t>https://app.bill.com/BillPay?id=blp01FFHOVKQSD2rafe2</t>
  </si>
  <si>
    <t>https://app.bill.com/BillPay?id=blp01ABZAFAWCW2ragee</t>
  </si>
  <si>
    <t>Keith Roberts</t>
  </si>
  <si>
    <t>https://app.bill.com/BillPay?id=blp01RPIOADJPB2rafe4</t>
  </si>
  <si>
    <t>https://app.bill.com/BillPay?id=blp01EPGQTUMIC2ragef</t>
  </si>
  <si>
    <t>https://app.bill.com/BillPay?id=blp01XIQPYIGCQ2rageg</t>
  </si>
  <si>
    <t>https://app.bill.com/BillPay?id=blp01LZLWHXLND2ragei</t>
  </si>
  <si>
    <t>https://app.bill.com/BillPay?id=blp01CJIKWMNJT2rageh</t>
  </si>
  <si>
    <t>https://app.bill.com/BillPay?id=blp01PWKKDJRGJ2rafe0</t>
  </si>
  <si>
    <t>https://app.bill.com/BillPay?id=blp01WBGQYOIBX2raghw</t>
  </si>
  <si>
    <t>https://app.bill.com/BillPay?id=blp01JIJXHCLYN2rhidu</t>
  </si>
  <si>
    <t>https://app.bill.com/BillPay?id=blp01PSANPSPKB2rhiex</t>
  </si>
  <si>
    <t>Total 1072 · Bill.com Money Out Clearing</t>
  </si>
  <si>
    <t>10-121 · Taxes Receivable</t>
  </si>
  <si>
    <t>Total 10-121 · Taxes Receivable</t>
  </si>
  <si>
    <t>Total 142-1 · Lunch Program Reimbursement</t>
  </si>
  <si>
    <t>Total 142-2 · Title 1</t>
  </si>
  <si>
    <t>10-142 · Grants Receivable - Other</t>
  </si>
  <si>
    <t>Total 10-142 · Grants Receivable - Other</t>
  </si>
  <si>
    <t>153-1 · AR Travel Advance</t>
  </si>
  <si>
    <t>Total 153-1 · AR Travel Advance</t>
  </si>
  <si>
    <t>153-2 · AR Employees Health Insurance</t>
  </si>
  <si>
    <t>Total 153-2 · AR Employees Health Insurance</t>
  </si>
  <si>
    <t>Total 153-3 · AR Other</t>
  </si>
  <si>
    <t>10-153 · Accounts Receivable - Other</t>
  </si>
  <si>
    <t>Total 10-153 · Accounts Receivable - Other</t>
  </si>
  <si>
    <t>10-199 · L/R Employee Repayments</t>
  </si>
  <si>
    <t>Total 10-199 · L/R Employee Repayments</t>
  </si>
  <si>
    <t>10-1018 · Undeposited Funds</t>
  </si>
  <si>
    <t>Total 10-1018 · Undeposited Funds</t>
  </si>
  <si>
    <t>Bill</t>
  </si>
  <si>
    <t>06302018</t>
  </si>
  <si>
    <t>Life Ins &amp; accidental death and dismemberment Coverage Period: 6/1/18-7/1/18</t>
  </si>
  <si>
    <t>JE20180515</t>
  </si>
  <si>
    <t>Ö</t>
  </si>
  <si>
    <t>Invoice #:06302018 adjustment</t>
  </si>
  <si>
    <t>PR2018180</t>
  </si>
  <si>
    <t>IXL Learnig</t>
  </si>
  <si>
    <t>IXL Learning allocation</t>
  </si>
  <si>
    <t>PR2018181</t>
  </si>
  <si>
    <t>New Birth Missionary Baptist Church</t>
  </si>
  <si>
    <t>-MULTIPLE-</t>
  </si>
  <si>
    <t>PR2018182</t>
  </si>
  <si>
    <t>Selective Insurance Company of America _2</t>
  </si>
  <si>
    <t>Selective insurance allocation</t>
  </si>
  <si>
    <t>PR2018183</t>
  </si>
  <si>
    <t>The Hartford Ins</t>
  </si>
  <si>
    <t>WC monthly allocation</t>
  </si>
  <si>
    <t>Total 10-181 · Prepaid Expense</t>
  </si>
  <si>
    <t>10-240 · Inventory</t>
  </si>
  <si>
    <t>Total 10-240 · Inventory</t>
  </si>
  <si>
    <t>Accum Dep</t>
  </si>
  <si>
    <t>Total Accum Dep</t>
  </si>
  <si>
    <t>Total 241-5 · MODULAR UNIT</t>
  </si>
  <si>
    <t>Property Plant &amp; Equip - Other</t>
  </si>
  <si>
    <t>Total Property Plant &amp; Equip - Other</t>
  </si>
  <si>
    <t>Total 10-221 · Leasehold Improvements</t>
  </si>
  <si>
    <t>Total 10-222 · Accumulated Depreciation</t>
  </si>
  <si>
    <t>Total 241-1 · Furnitures</t>
  </si>
  <si>
    <t>Total 241-2 · Computers</t>
  </si>
  <si>
    <t>Total 241-3 · Equipments</t>
  </si>
  <si>
    <t>Total 241-4 · Software</t>
  </si>
  <si>
    <t>10-241 · Furniture and Equipment - Other</t>
  </si>
  <si>
    <t>Total 10-241 · Furniture and Equipment - Other</t>
  </si>
  <si>
    <t>Total 10-251 · Construction in Progress</t>
  </si>
  <si>
    <t>Total 15500 · Facility Construction</t>
  </si>
  <si>
    <t>18000 · Marketable Securities</t>
  </si>
  <si>
    <t>Total 18000 · Marketable Securities</t>
  </si>
  <si>
    <t>18600 · Other Assets</t>
  </si>
  <si>
    <t>Total 18600 · Other Assets</t>
  </si>
  <si>
    <t>18700 · Security Deposits Asset</t>
  </si>
  <si>
    <t>Total 18700 · Security Deposits Asset</t>
  </si>
  <si>
    <t>43061</t>
  </si>
  <si>
    <t>Monthly account &amp; CFO services</t>
  </si>
  <si>
    <t>05012018</t>
  </si>
  <si>
    <t>VOID: 8th grade supplies - Online order placed</t>
  </si>
  <si>
    <t>VOID: 8th grade supplies - Online order placed instead</t>
  </si>
  <si>
    <t>1045350</t>
  </si>
  <si>
    <t>1715</t>
  </si>
  <si>
    <t>Substitute teacher staffing: Chante Philpot, Jacory Curb, Richard Mentor, Sebrina Coleman, Tabit...</t>
  </si>
  <si>
    <t>134555</t>
  </si>
  <si>
    <t>Breakfast &amp; Lunch Service 5/1/18</t>
  </si>
  <si>
    <t>1010</t>
  </si>
  <si>
    <t>General labor: Student support, Building operations and Caf operations for May</t>
  </si>
  <si>
    <t>Service call for network firewall and content filtering</t>
  </si>
  <si>
    <t>58062</t>
  </si>
  <si>
    <t>Monthly In-District Field Trip Transportation April 18</t>
  </si>
  <si>
    <t>32918</t>
  </si>
  <si>
    <t>Parent meeting food services 3/29/18</t>
  </si>
  <si>
    <t>E838235135-ACH</t>
  </si>
  <si>
    <t>92105403</t>
  </si>
  <si>
    <t>Billing for services rendered in April</t>
  </si>
  <si>
    <t>134556</t>
  </si>
  <si>
    <t>Breakfast &amp; Lunch Service 5/2/18</t>
  </si>
  <si>
    <t>661417958-MC</t>
  </si>
  <si>
    <t>05022018-REIMB</t>
  </si>
  <si>
    <t>Mayfield reimbursement 5/2/18</t>
  </si>
  <si>
    <t>05022018-ACH</t>
  </si>
  <si>
    <t>April 2018 Phone services</t>
  </si>
  <si>
    <t>MOPS supplies and labor for access points</t>
  </si>
  <si>
    <t>134557</t>
  </si>
  <si>
    <t>Breakfast &amp; Lunch Service 5/3/18</t>
  </si>
  <si>
    <t>1635118</t>
  </si>
  <si>
    <t>Rent storage container5/3/18-6/1/18 Bld# 72970</t>
  </si>
  <si>
    <t>LEADPA050318-1</t>
  </si>
  <si>
    <t>Employment screenings for May 2018</t>
  </si>
  <si>
    <t>25165858</t>
  </si>
  <si>
    <t>Recycling bill 5/4/18</t>
  </si>
  <si>
    <t>134558</t>
  </si>
  <si>
    <t>Breakfast &amp; Lunch Service 5/4/18</t>
  </si>
  <si>
    <t>1717</t>
  </si>
  <si>
    <t>Substitute teacher staffing: Chante Philpot, Tabitha Dacres, Shakeena Watkins, Jacory Curb, and ...</t>
  </si>
  <si>
    <t>134559</t>
  </si>
  <si>
    <t>Breakfast &amp; Lunch Service 5/7/18</t>
  </si>
  <si>
    <t>05082018-MC</t>
  </si>
  <si>
    <t>05082018</t>
  </si>
  <si>
    <t>134560</t>
  </si>
  <si>
    <t>Breakfast &amp; Lunch Service 5/8/18</t>
  </si>
  <si>
    <t>050920108-ACH</t>
  </si>
  <si>
    <t>TRS adjustment in April due to processing of final paycheck for Donnell Warren on April payroll.</t>
  </si>
  <si>
    <t>05092018-ACH</t>
  </si>
  <si>
    <t>093207423</t>
  </si>
  <si>
    <t>Contract QXJ00000X000Customer 721545515.3/30-4/30 2018</t>
  </si>
  <si>
    <t>05092018-MC</t>
  </si>
  <si>
    <t>05092018</t>
  </si>
  <si>
    <t>661418200-MC</t>
  </si>
  <si>
    <t>134561</t>
  </si>
  <si>
    <t>Breakfast &amp; Lunch services 5/9/18</t>
  </si>
  <si>
    <t>05092018-REIMB</t>
  </si>
  <si>
    <t>Mayfield reimbursement 5/9/18</t>
  </si>
  <si>
    <t>05102018-MC</t>
  </si>
  <si>
    <t>05102018</t>
  </si>
  <si>
    <t>134562</t>
  </si>
  <si>
    <t>Breakfast &amp; Lunch services 5/10/18</t>
  </si>
  <si>
    <t>51018</t>
  </si>
  <si>
    <t>Teacher appreciation lunceon 5/10/18</t>
  </si>
  <si>
    <t>134563</t>
  </si>
  <si>
    <t>Breakfast &amp; Lunch services 5/11/18</t>
  </si>
  <si>
    <t>030007968</t>
  </si>
  <si>
    <t>June2018  Coverage InvoiceBilling ID 852406-001</t>
  </si>
  <si>
    <t>1725</t>
  </si>
  <si>
    <t>Substitute teacher staffing: Tabitha Dacres, and Chante Philpot 5/7-5/11 2018</t>
  </si>
  <si>
    <t>134564</t>
  </si>
  <si>
    <t>Breakfast &amp; Lunch services 5/12/18</t>
  </si>
  <si>
    <t>1639536</t>
  </si>
  <si>
    <t>Rent storage container5/14/18-6/12/18 Bld# 72611</t>
  </si>
  <si>
    <t>05152018</t>
  </si>
  <si>
    <t>1021</t>
  </si>
  <si>
    <t>05152018-MC</t>
  </si>
  <si>
    <t>65161859</t>
  </si>
  <si>
    <t>May 2018 internet services</t>
  </si>
  <si>
    <t>51520182</t>
  </si>
  <si>
    <t>Mother's Day Luncheon services</t>
  </si>
  <si>
    <t>Group#: NT00106 Life Ins &amp; accidental death and dismemberment Coverage Period: 6/1/18-7/1/18</t>
  </si>
  <si>
    <t>48321</t>
  </si>
  <si>
    <t>134565</t>
  </si>
  <si>
    <t>Breakfast and lunch services 5/15/18</t>
  </si>
  <si>
    <t>05162018</t>
  </si>
  <si>
    <t>Invoice for 5/14/18 workshop "Handling Workplace Conflict"</t>
  </si>
  <si>
    <t>05162018-REIMB</t>
  </si>
  <si>
    <t>Mayfield reimbursement 5/16/18</t>
  </si>
  <si>
    <t>134566</t>
  </si>
  <si>
    <t>Breakfast and lunch services 5/16/18</t>
  </si>
  <si>
    <t>661418446-MC</t>
  </si>
  <si>
    <t>134567</t>
  </si>
  <si>
    <t>Breakfast and lunch services 5/17/18</t>
  </si>
  <si>
    <t>134568</t>
  </si>
  <si>
    <t>Breakfast and lunch services 5/18/18</t>
  </si>
  <si>
    <t>093234286</t>
  </si>
  <si>
    <t>1643650</t>
  </si>
  <si>
    <t>Inv#1643650 Rental of storage buildings 5/19-6/17 2018 Bldg 81901</t>
  </si>
  <si>
    <t>4419351400</t>
  </si>
  <si>
    <t>Monthly AT&amp;T service May 2018</t>
  </si>
  <si>
    <t>1395</t>
  </si>
  <si>
    <t>Installed cable for conference room access point, and configured wifi.</t>
  </si>
  <si>
    <t>1733</t>
  </si>
  <si>
    <t>Substitute teacher staffing 5/14-5/18  2018</t>
  </si>
  <si>
    <t>2502910059</t>
  </si>
  <si>
    <t>Employee Benefits Life InsGroup# G000035239Bill Period: 5/1/18-5/31/18</t>
  </si>
  <si>
    <t>100</t>
  </si>
  <si>
    <t>05212018</t>
  </si>
  <si>
    <t>134569</t>
  </si>
  <si>
    <t>Breakfast and lunch services 5/21/18</t>
  </si>
  <si>
    <t>05182018</t>
  </si>
  <si>
    <t>05222018</t>
  </si>
  <si>
    <t>Legal representation for case</t>
  </si>
  <si>
    <t>155</t>
  </si>
  <si>
    <t>IT Services for May 2018</t>
  </si>
  <si>
    <t>134571</t>
  </si>
  <si>
    <t>Breakfast and lunch services 5/23/18</t>
  </si>
  <si>
    <t>05232018</t>
  </si>
  <si>
    <t>05232018-ACH</t>
  </si>
  <si>
    <t>May 2018 Phone and internet services</t>
  </si>
  <si>
    <t>1741</t>
  </si>
  <si>
    <t>Substitute teacher staffing 5/21-5/23  2018</t>
  </si>
  <si>
    <t>1475</t>
  </si>
  <si>
    <t>Admin supplies</t>
  </si>
  <si>
    <t>10248</t>
  </si>
  <si>
    <t>Monthly cleaning services May 2018</t>
  </si>
  <si>
    <t>890423</t>
  </si>
  <si>
    <t>Account# KMH08 Aflac May bill</t>
  </si>
  <si>
    <t>422-4 · Other Payroll Benefits</t>
  </si>
  <si>
    <t>2189</t>
  </si>
  <si>
    <t>Security services for the month of May 2018</t>
  </si>
  <si>
    <t>2READ 552</t>
  </si>
  <si>
    <t>K-5 reading summer Institute Session 2: Amber Dunn and Amanda Whittington</t>
  </si>
  <si>
    <t>92116342</t>
  </si>
  <si>
    <t>Billing for services rendered in May</t>
  </si>
  <si>
    <t>75231-41001 05292018</t>
  </si>
  <si>
    <t>May 2018  Power Bill: 4/26/18 to 5/29/18</t>
  </si>
  <si>
    <t>05312018</t>
  </si>
  <si>
    <t>May - Ga Breeze</t>
  </si>
  <si>
    <t>71834_MAY - ACH</t>
  </si>
  <si>
    <t>E$C801$3$TRS052018</t>
  </si>
  <si>
    <t>TRS May Monthly contribution</t>
  </si>
  <si>
    <t>Total 10-421 · Accounts Payable</t>
  </si>
  <si>
    <t>Credit Card Charge</t>
  </si>
  <si>
    <t>6554-LH</t>
  </si>
  <si>
    <t>Adobe System</t>
  </si>
  <si>
    <t>Adobe software</t>
  </si>
  <si>
    <t>GOOGLE</t>
  </si>
  <si>
    <t>Google services</t>
  </si>
  <si>
    <t>Zaxby's</t>
  </si>
  <si>
    <t>Zaxby's food</t>
  </si>
  <si>
    <t>Oriental Trading Company</t>
  </si>
  <si>
    <t>Banner for Dance</t>
  </si>
  <si>
    <t>Jones School Supply</t>
  </si>
  <si>
    <t>Jones School supplies</t>
  </si>
  <si>
    <t>Sam's Club</t>
  </si>
  <si>
    <t>Sam's Clubs supplies</t>
  </si>
  <si>
    <t>Amazon.com</t>
  </si>
  <si>
    <t>Amazon supplies</t>
  </si>
  <si>
    <t>Bill.com monthly service charge</t>
  </si>
  <si>
    <t>K12 School Supplies</t>
  </si>
  <si>
    <t>Amazon Marketplace</t>
  </si>
  <si>
    <t>Dollar General</t>
  </si>
  <si>
    <t>Supplies for 8th grade dance</t>
  </si>
  <si>
    <t>Game-X</t>
  </si>
  <si>
    <t>8th grade field trip</t>
  </si>
  <si>
    <t>8th grade field trip transportation</t>
  </si>
  <si>
    <t>8th grade dance supplies</t>
  </si>
  <si>
    <t>Total 10-1019 · BOA-Mastercard #6821/0330</t>
  </si>
  <si>
    <t>10-1020 · BOA-Corp Account #6821</t>
  </si>
  <si>
    <t>Total 10-1020 · BOA-Corp Account #6821</t>
  </si>
  <si>
    <t>Online Taxes</t>
  </si>
  <si>
    <t>Total Online Taxes</t>
  </si>
  <si>
    <t>Benefits &amp;  Retirement</t>
  </si>
  <si>
    <t>Total Benefits &amp;  Retirement</t>
  </si>
  <si>
    <t>Insurance - Health</t>
  </si>
  <si>
    <t>Total Insurance - Health</t>
  </si>
  <si>
    <t>Miscellaneous</t>
  </si>
  <si>
    <t>Total Miscellaneous</t>
  </si>
  <si>
    <t>422-1 · Teacher Retirement Plan</t>
  </si>
  <si>
    <t>Total 422-1 · Teacher Retirement Plan</t>
  </si>
  <si>
    <t>Employee</t>
  </si>
  <si>
    <t>Total Employee</t>
  </si>
  <si>
    <t>Employer</t>
  </si>
  <si>
    <t>Total Employer</t>
  </si>
  <si>
    <t>422-2 · Health Benefits - Other</t>
  </si>
  <si>
    <t>Employee Benefits Life Ins Period: 5/1/18-5/31/18</t>
  </si>
  <si>
    <t>PR2017198</t>
  </si>
  <si>
    <t>Total 422-2 · Health Benefits - Other</t>
  </si>
  <si>
    <t>Total 422-2 · Health Benefits</t>
  </si>
  <si>
    <t>422-3 · Payroll Taxes</t>
  </si>
  <si>
    <t>Federal Income Tax</t>
  </si>
  <si>
    <t>Total Federal Income Tax</t>
  </si>
  <si>
    <t>Federal Unemployment (FUTA)</t>
  </si>
  <si>
    <t>Total Federal Unemployment (FUTA)</t>
  </si>
  <si>
    <t>GA  Adm Asm</t>
  </si>
  <si>
    <t>Total GA  Adm Asm</t>
  </si>
  <si>
    <t>GA Income tax</t>
  </si>
  <si>
    <t>Total GA Income tax</t>
  </si>
  <si>
    <t>GA Unemployment</t>
  </si>
  <si>
    <t>Total GA Unemployment</t>
  </si>
  <si>
    <t>Medicare-Employee</t>
  </si>
  <si>
    <t>Total Medicare-Employee</t>
  </si>
  <si>
    <t>Medicare-Employer</t>
  </si>
  <si>
    <t>Total Medicare-Employer</t>
  </si>
  <si>
    <t>Social Security-Employee</t>
  </si>
  <si>
    <t>Total Social Security-Employee</t>
  </si>
  <si>
    <t>Social Security-Employer</t>
  </si>
  <si>
    <t>Total Social Security-Employer</t>
  </si>
  <si>
    <t>422-3 · Payroll Taxes - Other</t>
  </si>
  <si>
    <t>Total 422-3 · Payroll Taxes - Other</t>
  </si>
  <si>
    <t>Total 422-3 · Payroll Taxes</t>
  </si>
  <si>
    <t>Payroll #49</t>
  </si>
  <si>
    <t>Total 422-4 · Other Payroll Benefits</t>
  </si>
  <si>
    <t>PRJE2017198</t>
  </si>
  <si>
    <t>Sub payroll #25</t>
  </si>
  <si>
    <t>PR2018177</t>
  </si>
  <si>
    <t>Sub payroll #25 Inst- subs Certifies</t>
  </si>
  <si>
    <t>PR2018179</t>
  </si>
  <si>
    <t>Sub payroll #26 Inst- subs Certified</t>
  </si>
  <si>
    <t>PR2017199</t>
  </si>
  <si>
    <t>Payroll #50</t>
  </si>
  <si>
    <t>PR2018184</t>
  </si>
  <si>
    <t>Sub payroll #27 Inst- Teachers Certified</t>
  </si>
  <si>
    <t>Total 422-5 · Payroll Clearing</t>
  </si>
  <si>
    <t>422-6 · Salary &amp; Wages</t>
  </si>
  <si>
    <t>Total 422-6 · Salary &amp; Wages</t>
  </si>
  <si>
    <t>422-7 · Garnishment</t>
  </si>
  <si>
    <t>Total 422-7 · Garnishment</t>
  </si>
  <si>
    <t>Total 10-422 · Payroll Liabilities - Other</t>
  </si>
  <si>
    <t>10-423 · Sunshine Club</t>
  </si>
  <si>
    <t>Total 10-423 · Sunshine Club</t>
  </si>
  <si>
    <t>Total 10-432 · Construction Payable</t>
  </si>
  <si>
    <t>Total 10-473 · Teacher's Retirement Payable</t>
  </si>
  <si>
    <t>10-475 · Group Heath Insurance Payable</t>
  </si>
  <si>
    <t>Total 10-475 · Group Heath Insurance Payable</t>
  </si>
  <si>
    <t>10-479 · Other Payroll Withhold Payable</t>
  </si>
  <si>
    <t>Total 10-479 · Other Payroll Withhold Payable</t>
  </si>
  <si>
    <t>21000 · Note Payable-Melvin Johnson</t>
  </si>
  <si>
    <t>Total 21000 · Note Payable-Melvin Johnson</t>
  </si>
  <si>
    <t>22200 · Accrued Liabilities</t>
  </si>
  <si>
    <t>Total 22200 · Accrued Liabilities</t>
  </si>
  <si>
    <t>230-250 · GA-SUI</t>
  </si>
  <si>
    <t>Total 230-250 · GA-SUI</t>
  </si>
  <si>
    <t>24110 · Other Payroll w/h</t>
  </si>
  <si>
    <t>Total 24110 · Other Payroll w/h</t>
  </si>
  <si>
    <t>24130 · Garnishment</t>
  </si>
  <si>
    <t>Total 24130 · Garnishment</t>
  </si>
  <si>
    <t>27200 · Other Liabilities</t>
  </si>
  <si>
    <t>Total 27200 · Other Liabilities</t>
  </si>
  <si>
    <t>27500 · Deferred Rent</t>
  </si>
  <si>
    <t>Total 27500 · Deferred Rent</t>
  </si>
  <si>
    <t>10-700 · Opening Bal. Equity</t>
  </si>
  <si>
    <t>Total 10-700 · Opening Bal. Equity</t>
  </si>
  <si>
    <t>10-730 · Restricted Net Assets</t>
  </si>
  <si>
    <t>Total 10-730 · Restricted Net Assets</t>
  </si>
  <si>
    <t>10-731 · Restricted Net Assets.</t>
  </si>
  <si>
    <t>Total 10-731 · Restricted Net Assets.</t>
  </si>
  <si>
    <t>Total 10-740 · Unrestricted Net Assets</t>
  </si>
  <si>
    <t>3270617</t>
  </si>
  <si>
    <t>Box tops for education</t>
  </si>
  <si>
    <t>Total 1220-1 · Donations-Corp</t>
  </si>
  <si>
    <t>Total 1220-2 · Donations-Individual</t>
  </si>
  <si>
    <t>1220-3 · Donations-Public</t>
  </si>
  <si>
    <t>Total 1220-3 · Donations-Public</t>
  </si>
  <si>
    <t>Total 1220 · Donations - Other</t>
  </si>
  <si>
    <t>Total 1225 · Fund raising/Misc. Sales</t>
  </si>
  <si>
    <t>TSYS/TRANSFIRST DES:BKCD STLMT ID:39300981088395 INDN:LEADERSHIP PREP ACADEM CO ID:1752598308 CC...</t>
  </si>
  <si>
    <t>Lunch account refund for opening balance</t>
  </si>
  <si>
    <t>Total 1226-1 · Lunch Program-Students Meals</t>
  </si>
  <si>
    <t>8th Grade Semi-Formal Dance</t>
  </si>
  <si>
    <t>5th Grade Week</t>
  </si>
  <si>
    <t>Mother's Day Luncheon REFUND</t>
  </si>
  <si>
    <t>Safety patrol fundraiser for field trip</t>
  </si>
  <si>
    <t>Mother's Day Luncheon refund</t>
  </si>
  <si>
    <t>SESSION ONE - STEAM Camp - June 4, 2018 - June 8, 2018</t>
  </si>
  <si>
    <t>Total 1226-2 · Student Activities</t>
  </si>
  <si>
    <t>Total 1226-3 · Misc</t>
  </si>
  <si>
    <t>1226-4 · Lunch Program-Adult Meals</t>
  </si>
  <si>
    <t>Total 1226-4 · Lunch Program-Adult Meals</t>
  </si>
  <si>
    <t>1226 · Other local resources - Other</t>
  </si>
  <si>
    <t>Total 1226 · Other local resources - Other</t>
  </si>
  <si>
    <t>1340 · Tuition From Other Source (ASP)</t>
  </si>
  <si>
    <t>Total 1340 · Tuition From Other Source (ASP)</t>
  </si>
  <si>
    <t>Interest earned</t>
  </si>
  <si>
    <t>Total 1500 · Investment Income</t>
  </si>
  <si>
    <t>1800 · Community Service Activities</t>
  </si>
  <si>
    <t>Total 1800 · Community Service Activities</t>
  </si>
  <si>
    <t>May 2018 QBE disbursement</t>
  </si>
  <si>
    <t>Total 3120 · Total Quality Basic Education F</t>
  </si>
  <si>
    <t>018023875</t>
  </si>
  <si>
    <t>Title 1 deposit</t>
  </si>
  <si>
    <t>Total 3125 · State Grants</t>
  </si>
  <si>
    <t>3800 · Other DOE Grants</t>
  </si>
  <si>
    <t>Total 3800 · Other DOE Grants</t>
  </si>
  <si>
    <t>10-0000 · Revenues - Other</t>
  </si>
  <si>
    <t>Total 10-0000 · Revenues - Other</t>
  </si>
  <si>
    <t>46400 · Other Types of Income</t>
  </si>
  <si>
    <t>Total 46400 · Other Types of Income</t>
  </si>
  <si>
    <t>47210 · Instructional Income</t>
  </si>
  <si>
    <t>Total 47210 · Instructional Income</t>
  </si>
  <si>
    <t>47230 · Membership Dues</t>
  </si>
  <si>
    <t>Total 47230 · Membership Dues</t>
  </si>
  <si>
    <t>April 2018 SNP Reimbursement</t>
  </si>
  <si>
    <t>Total 47250 · Lunch Program</t>
  </si>
  <si>
    <t>47240 · Program Service Fees - Other</t>
  </si>
  <si>
    <t>Total 47240 · Program Service Fees - Other</t>
  </si>
  <si>
    <t>49900 · Uncategorized Income</t>
  </si>
  <si>
    <t>Total 49900 · Uncategorized Income</t>
  </si>
  <si>
    <t>Online Discount</t>
  </si>
  <si>
    <t>Total Online Discount</t>
  </si>
  <si>
    <t>50000 · Cost of Goods Sold</t>
  </si>
  <si>
    <t>Total 50000 · Cost of Goods Sold</t>
  </si>
  <si>
    <t>51000 · PROGRAM SERVICES</t>
  </si>
  <si>
    <t>Total 51000 · PROGRAM SERVICES</t>
  </si>
  <si>
    <t>52000 · DIRECT LABOR</t>
  </si>
  <si>
    <t>Total 52000 · DIRECT LABOR</t>
  </si>
  <si>
    <t>54000 · CONTRACT LABOR</t>
  </si>
  <si>
    <t>Total 54000 · CONTRACT LABOR</t>
  </si>
  <si>
    <t>Medicare</t>
  </si>
  <si>
    <t>Total Medicare</t>
  </si>
  <si>
    <t>Total 100-110 · Inst-Teachers</t>
  </si>
  <si>
    <t>Inst- Teachers</t>
  </si>
  <si>
    <t>Total 100-113 · Inst-Subs (Certified)</t>
  </si>
  <si>
    <t>100-114 · Inst-Subs (Non-certified)</t>
  </si>
  <si>
    <t>Total 100-114 · Inst-Subs (Non-certified)</t>
  </si>
  <si>
    <t>Total 100-118 · Inst-PE/Art/Music/Foreign Lang.</t>
  </si>
  <si>
    <t>Total 100-140 · Inst-Aids and Parapro</t>
  </si>
  <si>
    <t>100-199 · Inst-Teacher Stipend</t>
  </si>
  <si>
    <t>Total 100-199 · Inst-Teacher Stipend</t>
  </si>
  <si>
    <t>100-200 · Inst-Employee Benefits</t>
  </si>
  <si>
    <t>Total 100-200 · Inst-Employee Benefits</t>
  </si>
  <si>
    <t>Donnell Warren adjustment</t>
  </si>
  <si>
    <t>Total 100-210 · Inst-State Health Insurance</t>
  </si>
  <si>
    <t>Total 100-220 · Inst-FICA</t>
  </si>
  <si>
    <t>Total 100-230 · Inst-TRS</t>
  </si>
  <si>
    <t>Total 100-250 · Inst-Unemployment</t>
  </si>
  <si>
    <t>The Hartford</t>
  </si>
  <si>
    <t>Total 100-260 · Inst-Workers Comp</t>
  </si>
  <si>
    <t>Total 100-270 · Inst -403B Plan</t>
  </si>
  <si>
    <t>Total 100-290 · Inst-Other Employee Benefits</t>
  </si>
  <si>
    <t>100-321 · Inst-Contract Teacher</t>
  </si>
  <si>
    <t>Total 100-321 · Inst-Contract Teacher</t>
  </si>
  <si>
    <t>100-443 · Inst-Rental of Computer Equipme</t>
  </si>
  <si>
    <t>Total 100-443 · Inst-Rental of Computer Equipme</t>
  </si>
  <si>
    <t>Total 100-609 · Inst-Curriculum Materials</t>
  </si>
  <si>
    <t>Reimbursement for STEM lab materials for experiments</t>
  </si>
  <si>
    <t>Total 100-610 · Inst-Supplies</t>
  </si>
  <si>
    <t>Total 100-611 · Supplies Technology</t>
  </si>
  <si>
    <t>Total 100-612 · Inst-Software</t>
  </si>
  <si>
    <t>Total 100-615 · Inst-Expendable Equip</t>
  </si>
  <si>
    <t>Total 100-616 · Inst-Expendable Computer Equip</t>
  </si>
  <si>
    <t>Total 100-641 · Inst-Textbooks</t>
  </si>
  <si>
    <t>100-890 · Inst-STEM Start up Costs</t>
  </si>
  <si>
    <t>Total 100-890 · Inst-STEM Start up Costs</t>
  </si>
  <si>
    <t>10-1000 · Instruction - Other</t>
  </si>
  <si>
    <t>Total 10-1000 · Instruction - Other</t>
  </si>
  <si>
    <t>210-110 · SST Coordinator</t>
  </si>
  <si>
    <t>Total 210-110 · SST Coordinator</t>
  </si>
  <si>
    <t>Total 210-163 · PS - Nurse</t>
  </si>
  <si>
    <t>Total 210-172 · PS-Counselor</t>
  </si>
  <si>
    <t>210-184 · PS - Nutrition</t>
  </si>
  <si>
    <t>Total 210-184 · PS - Nutrition</t>
  </si>
  <si>
    <t>Total 210-200 · PS-Employee Benefits</t>
  </si>
  <si>
    <t>ER</t>
  </si>
  <si>
    <t>Total 210-210 · PS-State Health Insurance</t>
  </si>
  <si>
    <t>Total 210-220 · PS-FICA</t>
  </si>
  <si>
    <t>Total 210-230 · PS-TRS</t>
  </si>
  <si>
    <t>Total 210-250 · PS-Unemployment</t>
  </si>
  <si>
    <t>Total 210-260 · PS-Workers Comp</t>
  </si>
  <si>
    <t>Total 210-270 · PS-403-B</t>
  </si>
  <si>
    <t>Total 210-301 · PS-Student Development</t>
  </si>
  <si>
    <t>Remaining balance for 8th grade activities bus</t>
  </si>
  <si>
    <t>Total 210-302 · PS-Student Activities</t>
  </si>
  <si>
    <t>5th Grade Birmingham Field Trip</t>
  </si>
  <si>
    <t>8th grade field trip to Get Creative ATL</t>
  </si>
  <si>
    <t>Remaining balance for 6th grade field trip event</t>
  </si>
  <si>
    <t>Total 210-303 · PS-Student Trips</t>
  </si>
  <si>
    <t>Food for recycling club activities</t>
  </si>
  <si>
    <t>Food for 5th grade week from Sam's and Kroger</t>
  </si>
  <si>
    <t>Food for 8th grade activities</t>
  </si>
  <si>
    <t>Ice and Pizza</t>
  </si>
  <si>
    <t>Total 210-304 · PS - Food Supplies</t>
  </si>
  <si>
    <t>Total 210-305 · PS-Student Leadership Speakers</t>
  </si>
  <si>
    <t>210-306 · PS-Lunch and Learn_Student Lead</t>
  </si>
  <si>
    <t>Total 210-306 · PS-Lunch and Learn_Student Lead</t>
  </si>
  <si>
    <t>Total 210-308 · PS-Purchased Profess Serv Other</t>
  </si>
  <si>
    <t>Total 210-300 · PS-Purchased Professional Servi - Other</t>
  </si>
  <si>
    <t>210-323 · PS-Contracted Counselor</t>
  </si>
  <si>
    <t>Total 210-323 · PS-Contracted Counselor</t>
  </si>
  <si>
    <t>8th grade supplies and materials</t>
  </si>
  <si>
    <t>Tassles</t>
  </si>
  <si>
    <t>Decorations for 8th grade activities</t>
  </si>
  <si>
    <t>Supplies for 8th grade luncheon and brunch</t>
  </si>
  <si>
    <t>5th grade week supplies from Dollar General</t>
  </si>
  <si>
    <t>Supplies for 5th grade week from Wal-Mart</t>
  </si>
  <si>
    <t>8th grade 'Senior' shirts and drawstring bags for 8th grade activities</t>
  </si>
  <si>
    <t>T-shirts for 8th grade activities</t>
  </si>
  <si>
    <t>5th grade week supplies from Dollar tree, Wal-Mart, and Kroger</t>
  </si>
  <si>
    <t>Total 210-610 · PS-Supplies</t>
  </si>
  <si>
    <t>210-612 · PS-Dora/Doma</t>
  </si>
  <si>
    <t>Total 210-612 · PS-Dora/Doma</t>
  </si>
  <si>
    <t>Total 210-810 · PS-Dues and Fees</t>
  </si>
  <si>
    <t>10-2100 · Pupil Services - Other</t>
  </si>
  <si>
    <t>Total 10-2100 · Pupil Services - Other</t>
  </si>
  <si>
    <t>221-113 · Substitutes for Staff Developme</t>
  </si>
  <si>
    <t>Total 221-113 · Substitutes for Staff Developme</t>
  </si>
  <si>
    <t>221-190 · IIS-Other Management Personnel</t>
  </si>
  <si>
    <t>Total 221-190 · IIS-Other Management Personnel</t>
  </si>
  <si>
    <t>Total 221-191 · IIS-Other Management Counselor</t>
  </si>
  <si>
    <t>Total 221-200 · IIS-Employee Benefits</t>
  </si>
  <si>
    <t>Total 221-210 · IIS-State Health Insurance</t>
  </si>
  <si>
    <t>Total 221-220 · IIS-FICA</t>
  </si>
  <si>
    <t>Total 221-230 · IIS-TRS</t>
  </si>
  <si>
    <t>Total 221-250 · IIS-Unemployment</t>
  </si>
  <si>
    <t>Total 221-260 · IIS-Workers Comp</t>
  </si>
  <si>
    <t>Total 221-270 · IIS-403B</t>
  </si>
  <si>
    <t>Total 301. · IIS-Purch - Training</t>
  </si>
  <si>
    <t>Total 302. · IIS-Purch - Staff Development</t>
  </si>
  <si>
    <t>303. · IIS-Purch - Staff Recruitment</t>
  </si>
  <si>
    <t>Total 303. · IIS-Purch - Staff Recruitment</t>
  </si>
  <si>
    <t>Total 221-300 · IIS-Purchased Prof. Services - Other</t>
  </si>
  <si>
    <t>Total 221-302 · Staff Development</t>
  </si>
  <si>
    <t>Total 221-580 · IIS-Travel</t>
  </si>
  <si>
    <t>Total 221-610 · IIS-Supplies</t>
  </si>
  <si>
    <t>221-642 · IIS-Periodicals</t>
  </si>
  <si>
    <t>Total 221-642 · IIS-Periodicals</t>
  </si>
  <si>
    <t>221-810 · IIS-Dues and Fees</t>
  </si>
  <si>
    <t>Total 221-810 · IIS-Dues and Fees</t>
  </si>
  <si>
    <t>10-2210 · Improvement of Instruct Service - Other</t>
  </si>
  <si>
    <t>Total 10-2210 · Improvement of Instruct Service - Other</t>
  </si>
  <si>
    <t>10-2213 · Instructional Staff Training</t>
  </si>
  <si>
    <t>213-113 · IST-Sub/Temporary Employee</t>
  </si>
  <si>
    <t>Total 213-113 · IST-Sub/Temporary Employee</t>
  </si>
  <si>
    <t>10-2213 · Instructional Staff Training - Other</t>
  </si>
  <si>
    <t>Total 10-2213 · Instructional Staff Training - Other</t>
  </si>
  <si>
    <t>Total 10-2213 · Instructional Staff Training</t>
  </si>
  <si>
    <t>10-2220 · Educational Media Services</t>
  </si>
  <si>
    <t>222-140 · Parapro</t>
  </si>
  <si>
    <t>Total 222-140 · Parapro</t>
  </si>
  <si>
    <t>222-165 · EMS-Media Specialist</t>
  </si>
  <si>
    <t>Total 222-165 · EMS-Media Specialist</t>
  </si>
  <si>
    <t>222-200 · EMS-Employee Benefits</t>
  </si>
  <si>
    <t>Total 222-200 · EMS-Employee Benefits</t>
  </si>
  <si>
    <t>222-220 · EMS-FICA</t>
  </si>
  <si>
    <t>Total 222-220 · EMS-FICA</t>
  </si>
  <si>
    <t>222-610 · EMS-Supplies</t>
  </si>
  <si>
    <t>Total 222-610 · EMS-Supplies</t>
  </si>
  <si>
    <t>222-611 · EMS-Supplies Technology</t>
  </si>
  <si>
    <t>Total 222-611 · EMS-Supplies Technology</t>
  </si>
  <si>
    <t>222-612 · EMS-Computer Software</t>
  </si>
  <si>
    <t>Total 222-612 · EMS-Computer Software</t>
  </si>
  <si>
    <t>222-615 · EMS-Expendable Equip</t>
  </si>
  <si>
    <t>Total 222-615 · EMS-Expendable Equip</t>
  </si>
  <si>
    <t>222-616 · EMS-Expendable Computer Equip</t>
  </si>
  <si>
    <t>Total 222-616 · EMS-Expendable Computer Equip</t>
  </si>
  <si>
    <t>222-811 · EMS-Region or Cty Library Dues</t>
  </si>
  <si>
    <t>Total 222-811 · EMS-Region or Cty Library Dues</t>
  </si>
  <si>
    <t>10-2220 · Educational Media Services - Other</t>
  </si>
  <si>
    <t>Total 10-2220 · Educational Media Services - Other</t>
  </si>
  <si>
    <t>Total 10-2220 · Educational Media Services</t>
  </si>
  <si>
    <t>10-2230 · Federal Grant Administration</t>
  </si>
  <si>
    <t>223-110 · Grant-Salaries</t>
  </si>
  <si>
    <t>Total 223-110 · Grant-Salaries</t>
  </si>
  <si>
    <t>223-200 · Grant-Employee Benefits</t>
  </si>
  <si>
    <t>Total 223-200 · Grant-Employee Benefits</t>
  </si>
  <si>
    <t>223-220 · Grant-FICA</t>
  </si>
  <si>
    <t>Total 223-220 · Grant-FICA</t>
  </si>
  <si>
    <t>223-330 · Grant-Purchased Prof &amp; Tech Sup</t>
  </si>
  <si>
    <t>Total 223-330 · Grant-Purchased Prof &amp; Tech Sup</t>
  </si>
  <si>
    <t>223-610 · Grant-Supplies</t>
  </si>
  <si>
    <t>Total 223-610 · Grant-Supplies</t>
  </si>
  <si>
    <t>223-611 · Grant-Supplies Technology</t>
  </si>
  <si>
    <t>Total 223-611 · Grant-Supplies Technology</t>
  </si>
  <si>
    <t>223-612 · Grant-Computer Software</t>
  </si>
  <si>
    <t>Total 223-612 · Grant-Computer Software</t>
  </si>
  <si>
    <t>223-615 · Grant-Expendable Equip</t>
  </si>
  <si>
    <t>Total 223-615 · Grant-Expendable Equip</t>
  </si>
  <si>
    <t>223-616 · Grant-Expendable Computer Equip</t>
  </si>
  <si>
    <t>Total 223-616 · Grant-Expendable Computer Equip</t>
  </si>
  <si>
    <t>223-811 · Grant-Region or Cty Library Due</t>
  </si>
  <si>
    <t>Total 223-811 · Grant-Region or Cty Library Due</t>
  </si>
  <si>
    <t>10-2230 · Federal Grant Administration - Other</t>
  </si>
  <si>
    <t>Total 10-2230 · Federal Grant Administration - Other</t>
  </si>
  <si>
    <t>Total 10-2230 · Federal Grant Administration</t>
  </si>
  <si>
    <t>230-142 · GA  - Clerical</t>
  </si>
  <si>
    <t>Total 230-142 · GA  - Clerical</t>
  </si>
  <si>
    <t>230-220 · GA-FICA</t>
  </si>
  <si>
    <t>Total 230-220 · GA-FICA</t>
  </si>
  <si>
    <t>230-230 · GA-TRS</t>
  </si>
  <si>
    <t>Total 230-230 · GA-TRS</t>
  </si>
  <si>
    <t>230-260 · GA-Workers' Comp</t>
  </si>
  <si>
    <t>Total 230-260 · GA-Workers' Comp</t>
  </si>
  <si>
    <t>Board members GSBA registration 6/8/18</t>
  </si>
  <si>
    <t>Total 230-300 · GA-Purchased Professional &amp; Tec</t>
  </si>
  <si>
    <t>Total 230-332 · GA-Background Check &amp; Drug Test</t>
  </si>
  <si>
    <t>Total 230-520 · GA-Insurance(Other TAN Benefit)</t>
  </si>
  <si>
    <t>531 · GA-Commu-Website</t>
  </si>
  <si>
    <t>Total 531 · GA-Commu-Website</t>
  </si>
  <si>
    <t>Total 532 · GA-Commu-Internet</t>
  </si>
  <si>
    <t>Total 533 · GA-Commu-Telephone</t>
  </si>
  <si>
    <t>Total 534 · GA-Commu-Postage &amp; Supplies</t>
  </si>
  <si>
    <t>Total 535 · GA-Communication-Other</t>
  </si>
  <si>
    <t>230-530 · GA-Communication - Other</t>
  </si>
  <si>
    <t>Total 230-530 · GA-Communication - Other</t>
  </si>
  <si>
    <t>Total 230-580 · GA-Travel Employees</t>
  </si>
  <si>
    <t>Total 585-1 · GA-Meals</t>
  </si>
  <si>
    <t>Total 585-2 · GA-Travel</t>
  </si>
  <si>
    <t>Total 230-585 · GA-Travel Board Members - Other</t>
  </si>
  <si>
    <t>Total 230-590 · GA-Governance Board Initiatives</t>
  </si>
  <si>
    <t>Total 230-595 · GA-Security</t>
  </si>
  <si>
    <t>Total 230-610 · GA - Supplies</t>
  </si>
  <si>
    <t>Total 811 · GA-Dues-Banking &amp; Merchant Fee</t>
  </si>
  <si>
    <t>Total 812 · GA-Payroll Fees</t>
  </si>
  <si>
    <t>Total 813 · GA-Dues-Other Fees</t>
  </si>
  <si>
    <t>814 · GA-Dues &amp; Fees-Other</t>
  </si>
  <si>
    <t>Total 814 · GA-Dues &amp; Fees-Other</t>
  </si>
  <si>
    <t>230-810 · GA-Dues &amp; Fees - Other</t>
  </si>
  <si>
    <t>Total 230-810 · GA-Dues &amp; Fees - Other</t>
  </si>
  <si>
    <t>Total 230-890 · Other - Meals</t>
  </si>
  <si>
    <t>10-2300 · General Administration - Other</t>
  </si>
  <si>
    <t>Total 10-2300 · General Administration - Other</t>
  </si>
  <si>
    <t>Total 240-130 · SA-Director</t>
  </si>
  <si>
    <t>240-131 · SA-Assistant Principal</t>
  </si>
  <si>
    <t>Total 240-131 · SA-Assistant Principal</t>
  </si>
  <si>
    <t>240-140 · SA-Office Parapro</t>
  </si>
  <si>
    <t>Total 240-140 · SA-Office Parapro</t>
  </si>
  <si>
    <t>Total 240-142 · SA-Clerical</t>
  </si>
  <si>
    <t>Total 240-148 · SA-Accountant</t>
  </si>
  <si>
    <t>240-191 · SA-Office Manager</t>
  </si>
  <si>
    <t>Total 240-191 · SA-Office Manager</t>
  </si>
  <si>
    <t>Total 240-200 · SA-Employee Benefits</t>
  </si>
  <si>
    <t>Total 240-210 · SA-State Health Insurance</t>
  </si>
  <si>
    <t>Total 240-220 · SA-FICA</t>
  </si>
  <si>
    <t>Total 240-230 · SA-TRS</t>
  </si>
  <si>
    <t>Total 240-250 · SA-Unemployment</t>
  </si>
  <si>
    <t>Total 240-260 · SA-Workers' Comp</t>
  </si>
  <si>
    <t>EE contribution</t>
  </si>
  <si>
    <t>Total 240-270 · SA-403B</t>
  </si>
  <si>
    <t>Total 301.. · SA-Purch-Audit</t>
  </si>
  <si>
    <t>Total 302.. · SA-Purch-Legal</t>
  </si>
  <si>
    <t>Total 303.. · SA-Purch-Consultant</t>
  </si>
  <si>
    <t>Total 307 · SA-Purch-Other</t>
  </si>
  <si>
    <t>Total 310 · SA-Purch-Tech</t>
  </si>
  <si>
    <t>Total 332 · Drug Testing, Fingerprinting</t>
  </si>
  <si>
    <t>240-300 · SA-Purchased Prof &amp; Tech Svcs - Other</t>
  </si>
  <si>
    <t>Total 240-300 · SA-Purchased Prof &amp; Tech Svcs - Other</t>
  </si>
  <si>
    <t>Breakfast</t>
  </si>
  <si>
    <t>Total 360-1 · SA - Meals</t>
  </si>
  <si>
    <t>360-2 · SA - Entertainment</t>
  </si>
  <si>
    <t>Total 360-2 · SA - Entertainment</t>
  </si>
  <si>
    <t>240-360 · SA-Discretionary Fund - Other</t>
  </si>
  <si>
    <t>Total 240-360 · SA-Discretionary Fund - Other</t>
  </si>
  <si>
    <t>Total 361-1 · SA - Meals</t>
  </si>
  <si>
    <t>361-2 · SA - Entertainment</t>
  </si>
  <si>
    <t>Total 361-2 · SA - Entertainment</t>
  </si>
  <si>
    <t>Total 361-3 · SA - Lodging</t>
  </si>
  <si>
    <t>Total 361-4 · SA-Transportation</t>
  </si>
  <si>
    <t>Total 361-5 · SA-Other</t>
  </si>
  <si>
    <t>Total 240-361 · SA-Travel - Other</t>
  </si>
  <si>
    <t>3/30-4/30 2018</t>
  </si>
  <si>
    <t>Printer/copier service 3/30-4/30 2018</t>
  </si>
  <si>
    <t>Total 240-362 · SA-Printing &amp; Copies</t>
  </si>
  <si>
    <t>Total 240-443 · SA-Rental of Computer Equip</t>
  </si>
  <si>
    <t>Total 240-520 · SA-Insurance-Other TAN Benefit</t>
  </si>
  <si>
    <t>Total 240-534 · SA-Communication-Postage</t>
  </si>
  <si>
    <t>May 2018 internet services Acc#934545353</t>
  </si>
  <si>
    <t>Total 240-530 · SA-Communication - Other</t>
  </si>
  <si>
    <t>Total 240-595 · SA-Other Purchased Services</t>
  </si>
  <si>
    <t>Total 240-610 · SA-Supplies</t>
  </si>
  <si>
    <t>irst Data global leasing May payment</t>
  </si>
  <si>
    <t>Total 240-611 · SA-Supplies Technology</t>
  </si>
  <si>
    <t>Total 240-612 · SA-Computer Software</t>
  </si>
  <si>
    <t>Total 240-615 · SA-Expendable Equip</t>
  </si>
  <si>
    <t>Fees</t>
  </si>
  <si>
    <t>Deposit slip error</t>
  </si>
  <si>
    <t>Mr. Hall and Dr. Williams GSBA registration 6/8/18</t>
  </si>
  <si>
    <t>Total 240-810 · SA-Dues &amp; Fees</t>
  </si>
  <si>
    <t>NETCHEX TAX PREP DES:CLIENTSACH ID:510654315INVFEE INDN:LEADERSHIP PREPAROTORY CO ID:1421592649 CCD</t>
  </si>
  <si>
    <t>Total 240-812 · SA-Payroll Fees</t>
  </si>
  <si>
    <t>10-2400 · School Administration - Other</t>
  </si>
  <si>
    <t>Total 10-2400 · School Administration - Other</t>
  </si>
  <si>
    <t>Total 250-148 · SSB-Accountant</t>
  </si>
  <si>
    <t>250-200 · SSB-Employe Benefits</t>
  </si>
  <si>
    <t>Total 250-200 · SSB-Employe Benefits</t>
  </si>
  <si>
    <t>Total 250-300 · SSB-Purch. Prof. &amp; Tech Svcs</t>
  </si>
  <si>
    <t>10-2500 · Support Services - Business - Other</t>
  </si>
  <si>
    <t>Total 10-2500 · Support Services - Business - Other</t>
  </si>
  <si>
    <t>260-181 · Maintenance Staff</t>
  </si>
  <si>
    <t>Total 260-181 · Maintenance Staff</t>
  </si>
  <si>
    <t>260-186 · Custodial</t>
  </si>
  <si>
    <t>Total 260-186 · Custodial</t>
  </si>
  <si>
    <t>260-200 · MOP-Employee Benefits</t>
  </si>
  <si>
    <t>Total 260-200 · MOP-Employee Benefits</t>
  </si>
  <si>
    <t>MOPS  labor for access points work</t>
  </si>
  <si>
    <t>Total 260-300 · MOPS-Purch. Prof. &amp; Tech Svcs.</t>
  </si>
  <si>
    <t>260-362 · MOPS-Travel</t>
  </si>
  <si>
    <t>Total 260-362 · MOPS-Travel</t>
  </si>
  <si>
    <t>Total 260-410 · MOPS-Water, Sewer, Cleaning</t>
  </si>
  <si>
    <t>431 · MOPS- R&amp;M- Ground</t>
  </si>
  <si>
    <t>Total 431 · MOPS- R&amp;M- Ground</t>
  </si>
  <si>
    <t>432 · MOPS-R&amp;M-Hvac</t>
  </si>
  <si>
    <t>Total 432 · MOPS-R&amp;M-Hvac</t>
  </si>
  <si>
    <t>Total 433 · MOPS-R&amp;M-Other</t>
  </si>
  <si>
    <t>Total 260-430 · MOPS-Repair and Maint. Svcs. - Other</t>
  </si>
  <si>
    <t>441-1 · MOP-STEM -Land Rental</t>
  </si>
  <si>
    <t>Total 441-1 · MOP-STEM -Land Rental</t>
  </si>
  <si>
    <t>Total 441-2 · MOP-Chapel Facility Leasing</t>
  </si>
  <si>
    <t>Total 441-3 · MOP-Building Rental</t>
  </si>
  <si>
    <t>260-441 · MOP - Building Rental - Other</t>
  </si>
  <si>
    <t>Total 260-441 · MOP - Building Rental - Other</t>
  </si>
  <si>
    <t>Total 444-1 · Mult-Purpose Room Rental</t>
  </si>
  <si>
    <t>Total 444-2 · Gym Rental</t>
  </si>
  <si>
    <t>Rental of storage buildings 5/19-6/17 2018 Bldg 81901</t>
  </si>
  <si>
    <t>Total 444-3 · Other</t>
  </si>
  <si>
    <t>260-444 · MOPS-Other Rentals - Other</t>
  </si>
  <si>
    <t>Total 260-444 · MOPS-Other Rentals - Other</t>
  </si>
  <si>
    <t>260-490 · MOPS-Other Purchased Property</t>
  </si>
  <si>
    <t>Total 260-490 · MOPS-Other Purchased Property</t>
  </si>
  <si>
    <t>Total 260-520 · MOPS-Insurance (Non-Employee)</t>
  </si>
  <si>
    <t>May 2-June 1 Phone services</t>
  </si>
  <si>
    <t>May 23 - June 22 Phone and internet services</t>
  </si>
  <si>
    <t>Total 260-530 · MOPS-Communications</t>
  </si>
  <si>
    <t>MOPS  supplies for access points work</t>
  </si>
  <si>
    <t>Total 260-610 · MOPS-Supplies</t>
  </si>
  <si>
    <t>Total 260-615 · MOPS-Expendable Equip</t>
  </si>
  <si>
    <t>620-1 · STEM-Utility</t>
  </si>
  <si>
    <t>Total 620-1 · STEM-Utility</t>
  </si>
  <si>
    <t>260-620 · MOPS-Energy - Other</t>
  </si>
  <si>
    <t>Total 260-620 · MOPS-Energy - Other</t>
  </si>
  <si>
    <t>Total 260-620 · MOPS-Energy</t>
  </si>
  <si>
    <t>260-742 · MOPS-Depreciation</t>
  </si>
  <si>
    <t>Total 260-742 · MOPS-Depreciation</t>
  </si>
  <si>
    <t>260-810 · MOPS-Dues and Fees</t>
  </si>
  <si>
    <t>Total 260-810 · MOPS-Dues and Fees</t>
  </si>
  <si>
    <t>10-2600 · Maint &amp; Oper - Plant Services - Other</t>
  </si>
  <si>
    <t>Total 10-2600 · Maint &amp; Oper - Plant Services - Other</t>
  </si>
  <si>
    <t>Total 270-519 · Student Transportation*</t>
  </si>
  <si>
    <t>10-2700 · Student Transportation Service - Other</t>
  </si>
  <si>
    <t>Total 10-2700 · Student Transportation Service - Other</t>
  </si>
  <si>
    <t>Total 280-301 · SS-Advertisment &amp; Promotion</t>
  </si>
  <si>
    <t>Total 280-302 · SS-Enrollment</t>
  </si>
  <si>
    <t>Total 280-303 · SS-Moving Cost</t>
  </si>
  <si>
    <t>280-300 · SS-Purchased Prof. &amp; Tech Servi - Other</t>
  </si>
  <si>
    <t>Total 280-300 · SS-Purchased Prof. &amp; Tech Servi - Other</t>
  </si>
  <si>
    <t>280-530 · SS-Communication</t>
  </si>
  <si>
    <t>Total 280-530 · SS-Communication</t>
  </si>
  <si>
    <t>280-610 · SS-Supplies</t>
  </si>
  <si>
    <t>Total 280-610 · SS-Supplies</t>
  </si>
  <si>
    <t>10-2800 · Support Services-Central - Other</t>
  </si>
  <si>
    <t>Total 10-2800 · Support Services-Central - Other</t>
  </si>
  <si>
    <t>10-2900 · Fundraising Activities</t>
  </si>
  <si>
    <t>290-199 · FD-Other Salaries and Comp</t>
  </si>
  <si>
    <t>Total 290-199 · FD-Other Salaries and Comp</t>
  </si>
  <si>
    <t>290-300 · FD-Purchased Professional &amp; Tec</t>
  </si>
  <si>
    <t>Total 290-300 · FD-Purchased Professional &amp; Tec</t>
  </si>
  <si>
    <t>10-2900 · Fundraising Activities - Other</t>
  </si>
  <si>
    <t>Total 10-2900 · Fundraising Activities - Other</t>
  </si>
  <si>
    <t>Total 10-2900 · Fundraising Activities</t>
  </si>
  <si>
    <t>Total 310-184 · SNP - Cafeteria</t>
  </si>
  <si>
    <t>310-220 · SNP-FICA</t>
  </si>
  <si>
    <t>Total 310-220 · SNP-FICA</t>
  </si>
  <si>
    <t>310-230 · SNP-TRS</t>
  </si>
  <si>
    <t>Total 310-230 · SNP-TRS</t>
  </si>
  <si>
    <t>310-250 · SNP-Unemployment</t>
  </si>
  <si>
    <t>Total 310-250 · SNP-Unemployment</t>
  </si>
  <si>
    <t>310-260 · SNP-Workers Compensation</t>
  </si>
  <si>
    <t>Total 310-260 · SNP-Workers Compensation</t>
  </si>
  <si>
    <t>Total 310-570 · SNP-Food Service Management</t>
  </si>
  <si>
    <t>Total 310-631 · SNP - Beverage</t>
  </si>
  <si>
    <t>Total 310-632 · SNP-Meals</t>
  </si>
  <si>
    <t>Total 310-630 · SNP-Food Supplies - Other</t>
  </si>
  <si>
    <t>310-810 · SNP - Fees</t>
  </si>
  <si>
    <t>Total 310-810 · SNP - Fees</t>
  </si>
  <si>
    <t>10-3100 · School Nutrition Program - Other</t>
  </si>
  <si>
    <t>Total 10-3100 · School Nutrition Program - Other</t>
  </si>
  <si>
    <t>10-3300 · ASP Operations</t>
  </si>
  <si>
    <t>ASP-Operation-Other</t>
  </si>
  <si>
    <t>Total ASP-Operation-Other</t>
  </si>
  <si>
    <t>330-199 · ASP-Salaries and Comp</t>
  </si>
  <si>
    <t>Total 330-199 · ASP-Salaries and Comp</t>
  </si>
  <si>
    <t>330-630 · ASP-Purchased Food</t>
  </si>
  <si>
    <t>Total 330-630 · ASP-Purchased Food</t>
  </si>
  <si>
    <t>10-3300 · ASP Operations - Other</t>
  </si>
  <si>
    <t>Total 10-3300 · ASP Operations - Other</t>
  </si>
  <si>
    <t>Total 10-3300 · ASP Operations</t>
  </si>
  <si>
    <t>400-300 · FAC - Purchased Professional Se</t>
  </si>
  <si>
    <t>400-301 · FAC - Design</t>
  </si>
  <si>
    <t>Total 400-301 · FAC - Design</t>
  </si>
  <si>
    <t>400-302 · FAC - Attonery</t>
  </si>
  <si>
    <t>Total 400-302 · FAC - Attonery</t>
  </si>
  <si>
    <t>400-303 · FAC - Others</t>
  </si>
  <si>
    <t>Total 400-303 · FAC - Others</t>
  </si>
  <si>
    <t>400-300 · FAC - Purchased Professional Se - Other</t>
  </si>
  <si>
    <t>Total 400-300 · FAC - Purchased Professional Se - Other</t>
  </si>
  <si>
    <t>Total 400-300 · FAC - Purchased Professional Se</t>
  </si>
  <si>
    <t>400-615 · FAC - Expendable Equipment</t>
  </si>
  <si>
    <t>Total 400-615 · FAC - Expendable Equipment</t>
  </si>
  <si>
    <t>400-715 · FAC - Land Improvement</t>
  </si>
  <si>
    <t>Total 400-715 · FAC - Land Improvement</t>
  </si>
  <si>
    <t>Total 400-720 · FAC - Building construction</t>
  </si>
  <si>
    <t>400-730 · FAC - Purchase equipment</t>
  </si>
  <si>
    <t>Total 400-730 · FAC - Purchase equipment</t>
  </si>
  <si>
    <t>400-734 · FAC - Purhase Computers</t>
  </si>
  <si>
    <t>Total 400-734 · FAC - Purhase Computers</t>
  </si>
  <si>
    <t>400-735 · FAC - Purchase of Software</t>
  </si>
  <si>
    <t>Total 400-735 · FAC - Purchase of Software</t>
  </si>
  <si>
    <t>400-740 · FAC - Depreciation Land</t>
  </si>
  <si>
    <t>Total 400-740 · FAC - Depreciation Land</t>
  </si>
  <si>
    <t>400-742 · FAC - Depreciation Building</t>
  </si>
  <si>
    <t>Total 400-742 · FAC - Depreciation Building</t>
  </si>
  <si>
    <t>400-744 · FAC - Depreciation Equipment</t>
  </si>
  <si>
    <t>Total 400-744 · FAC - Depreciation Equipment</t>
  </si>
  <si>
    <t>400-745 · FAC-Depreciation F&amp;F</t>
  </si>
  <si>
    <t>Total 400-745 · FAC-Depreciation F&amp;F</t>
  </si>
  <si>
    <t>400-746 · FAC-Depreciation LH</t>
  </si>
  <si>
    <t>Total 400-746 · FAC-Depreciation LH</t>
  </si>
  <si>
    <t>400-748 · FAC - Deprec Computers/Software</t>
  </si>
  <si>
    <t>Total 400-748 · FAC - Deprec Computers/Software</t>
  </si>
  <si>
    <t>Total 400-810 · FAC - Dues &amp; Fees</t>
  </si>
  <si>
    <t>10-4000 · Facility Acquisition &amp; Construc - Other</t>
  </si>
  <si>
    <t>Total 10-4000 · Facility Acquisition &amp; Construc - Other</t>
  </si>
  <si>
    <t>Total 10-5000 · Other Outlays</t>
  </si>
  <si>
    <t>10-5100 · Debt Services</t>
  </si>
  <si>
    <t>510-810 · DS-Dues &amp; Fees</t>
  </si>
  <si>
    <t>Total 510-810 · DS-Dues &amp; Fees</t>
  </si>
  <si>
    <t>510-830 · DS-Interest</t>
  </si>
  <si>
    <t>Total 510-830 · DS-Interest</t>
  </si>
  <si>
    <t>10-5100 · Debt Services - Other</t>
  </si>
  <si>
    <t>Total 10-5100 · Debt Services - Other</t>
  </si>
  <si>
    <t>Total 10-5100 · Debt Services</t>
  </si>
  <si>
    <t>10-6000 · Function Expenses-Gen Fund</t>
  </si>
  <si>
    <t>Total 10-6000 · Function Expenses-Gen Fund</t>
  </si>
  <si>
    <t>213-116 · IST-Professional Develop Stipen</t>
  </si>
  <si>
    <t>Total 213-116 · IST-Professional Develop Stipen</t>
  </si>
  <si>
    <t>60200 · Auto Expense</t>
  </si>
  <si>
    <t>Total 60200 · Auto Expense</t>
  </si>
  <si>
    <t>60900 · Business Expenses</t>
  </si>
  <si>
    <t>Total 60900 · Business Expenses</t>
  </si>
  <si>
    <t>62810 · Depr and Amort - Allowable</t>
  </si>
  <si>
    <t>Total 62810 · Depr and Amort - Allowable</t>
  </si>
  <si>
    <t>62830 · Donated Facilities</t>
  </si>
  <si>
    <t>Total 62830 · Donated Facilities</t>
  </si>
  <si>
    <t>64100 · Management Fee</t>
  </si>
  <si>
    <t>Total 64100 · Management Fee</t>
  </si>
  <si>
    <t>65000 · Operations</t>
  </si>
  <si>
    <t>Total 65000 · Operations</t>
  </si>
  <si>
    <t>65100 · Other Types of Expenses</t>
  </si>
  <si>
    <t>Total 65100 · Other Types of Expenses</t>
  </si>
  <si>
    <t>65130 · Health Insurance</t>
  </si>
  <si>
    <t>Total 65130 · Health Insurance</t>
  </si>
  <si>
    <t>65140 · Uniforms</t>
  </si>
  <si>
    <t>Total 65140 · Uniforms</t>
  </si>
  <si>
    <t>65160 · Other Costs</t>
  </si>
  <si>
    <t>Total 65160 · Other Costs</t>
  </si>
  <si>
    <t>66000 · Payroll Taxes</t>
  </si>
  <si>
    <t>Total 66000 · Payroll Taxes</t>
  </si>
  <si>
    <t>66100 · Salaries &amp; Wages</t>
  </si>
  <si>
    <t>Expense Reimbursement</t>
  </si>
  <si>
    <t>Total Expense Reimbursement</t>
  </si>
  <si>
    <t>MIscellaneous Pay</t>
  </si>
  <si>
    <t>Total MIscellaneous Pay</t>
  </si>
  <si>
    <t>Retro</t>
  </si>
  <si>
    <t>Total Retro</t>
  </si>
  <si>
    <t>66100 · Salaries &amp; Wages - Other</t>
  </si>
  <si>
    <t>Total 66100 · Salaries &amp; Wages - Other</t>
  </si>
  <si>
    <t>Total 66100 · Salaries &amp; Wages</t>
  </si>
  <si>
    <t>66140 · Salary-Deductions</t>
  </si>
  <si>
    <t>Total 66140 · Salary-Deductions</t>
  </si>
  <si>
    <t>66200 · Benfits &amp; Retirement</t>
  </si>
  <si>
    <t>Total 66200 · Benfits &amp; Retirement</t>
  </si>
  <si>
    <t>66400 · Professional Fees</t>
  </si>
  <si>
    <t>Total 66400 · Professional Fees</t>
  </si>
  <si>
    <t>66900 · Reconciliation Discrepancies</t>
  </si>
  <si>
    <t>Total 66900 · Reconciliation Discrepancies</t>
  </si>
  <si>
    <t>66901 · Suspense</t>
  </si>
  <si>
    <t>Total 66901 · Suspense</t>
  </si>
  <si>
    <t>68400 · Non-Capital Equipment</t>
  </si>
  <si>
    <t>Total 68400 · Non-Capital Equipment</t>
  </si>
  <si>
    <t>68500 · Other Furniture, Fix &amp; Equip</t>
  </si>
  <si>
    <t>Total 68500 · Other Furniture, Fix &amp; Equip</t>
  </si>
  <si>
    <t>69800 · Uncategorized Expenses</t>
  </si>
  <si>
    <t>Total 69800 · Uncategorized Expenses</t>
  </si>
  <si>
    <t>Online Handling</t>
  </si>
  <si>
    <t>Total Online Handling</t>
  </si>
  <si>
    <t>Online Shipping</t>
  </si>
  <si>
    <t>Total Online Shipping</t>
  </si>
  <si>
    <t>80000 · Ask My Accountant</t>
  </si>
  <si>
    <t>Total 80000 · Ask My Accountant</t>
  </si>
  <si>
    <t>No accnt</t>
  </si>
  <si>
    <t>Total no accnt</t>
  </si>
  <si>
    <t>Profit &amp; Loss Budget vs. Actual</t>
  </si>
  <si>
    <t>July 2017 through May 2108</t>
  </si>
  <si>
    <t>Jul '17 - Jun 18</t>
  </si>
</sst>
</file>

<file path=xl/styles.xml><?xml version="1.0" encoding="utf-8"?>
<styleSheet xmlns="http://schemas.openxmlformats.org/spreadsheetml/2006/main">
  <numFmts count="13">
    <numFmt numFmtId="164" formatCode="GENERAL"/>
    <numFmt numFmtId="165" formatCode="@"/>
    <numFmt numFmtId="166" formatCode="[&lt;0]\(#,##0.##\);[&gt;0]#,##0.##\ ;&quot; -&quot;00.##\ "/>
    <numFmt numFmtId="167" formatCode="[&lt;0]\(#,##0.00\);[&gt;0]#,##0.00\ ;&quot; -&quot;00.##\ "/>
    <numFmt numFmtId="168" formatCode="0.00%"/>
    <numFmt numFmtId="169" formatCode="#,##0.##;\-#,##0.##"/>
    <numFmt numFmtId="170" formatCode="#,##0.##\ ;\(#,##0.##\)"/>
    <numFmt numFmtId="171" formatCode="0.##%"/>
    <numFmt numFmtId="172" formatCode="#,##0.00"/>
    <numFmt numFmtId="173" formatCode="#,##0.00;\(#,##0.00\)"/>
    <numFmt numFmtId="174" formatCode="#,##0.00;\-#,##0.00"/>
    <numFmt numFmtId="175" formatCode="MM/DD/YYYY"/>
    <numFmt numFmtId="176" formatCode="#,##0.##%;\-#,##0.##%"/>
  </numFmts>
  <fonts count="22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</font>
    <font>
      <b val="true"/>
      <sz val="12"/>
      <color rgb="FF000080"/>
      <name val="Arial"/>
      <family val="2"/>
    </font>
    <font>
      <sz val="8"/>
      <color rgb="FF000000"/>
      <name val="Times New Roman"/>
      <family val="1"/>
    </font>
    <font>
      <b val="true"/>
      <sz val="14"/>
      <color rgb="FF000080"/>
      <name val="Arial"/>
      <family val="2"/>
    </font>
    <font>
      <b val="true"/>
      <sz val="10"/>
      <color rgb="FF000080"/>
      <name val="Arial"/>
      <family val="2"/>
    </font>
    <font>
      <b val="true"/>
      <sz val="8"/>
      <color rgb="FF000000"/>
      <name val="Times New Roman"/>
      <family val="1"/>
    </font>
    <font>
      <sz val="8"/>
      <color rgb="FF000000"/>
      <name val="Arial"/>
      <family val="2"/>
    </font>
    <font>
      <b val="true"/>
      <sz val="8"/>
      <color rgb="FF000000"/>
      <name val="Arial"/>
      <family val="2"/>
    </font>
    <font>
      <i val="true"/>
      <sz val="8"/>
      <color rgb="FFFF0000"/>
      <name val="Arial"/>
      <family val="2"/>
    </font>
    <font>
      <sz val="8"/>
      <color rgb="FF0066CC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 val="true"/>
      <sz val="11"/>
      <color rgb="FF000000"/>
      <name val="Calibri"/>
      <family val="2"/>
    </font>
    <font>
      <sz val="11"/>
      <color rgb="FF000000"/>
      <name val="Calibri"/>
      <family val="2"/>
    </font>
    <font>
      <b val="true"/>
      <sz val="8"/>
      <color rgb="FF000080"/>
      <name val="Arial"/>
      <family val="2"/>
    </font>
    <font>
      <b val="true"/>
      <sz val="10"/>
      <color rgb="FF000000"/>
      <name val="Arial"/>
      <family val="2"/>
    </font>
    <font>
      <b val="true"/>
      <sz val="8"/>
      <color rgb="FF000000"/>
      <name val="Symbol"/>
      <family val="1"/>
    </font>
    <font>
      <sz val="8"/>
      <color rgb="FF000000"/>
      <name val="Symbol"/>
      <family val="1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9CCFF"/>
        <bgColor rgb="FFB7DEE8"/>
      </patternFill>
    </fill>
    <fill>
      <patternFill patternType="solid">
        <fgColor rgb="FFA5B6CB"/>
        <bgColor rgb="FFBFBFBF"/>
      </patternFill>
    </fill>
    <fill>
      <patternFill patternType="solid">
        <fgColor rgb="FFBFBFBF"/>
        <bgColor rgb="FFA5B6CB"/>
      </patternFill>
    </fill>
    <fill>
      <patternFill patternType="solid">
        <fgColor rgb="FFB97135"/>
        <bgColor rgb="FF808080"/>
      </patternFill>
    </fill>
    <fill>
      <patternFill patternType="solid">
        <fgColor rgb="FFDBEEF4"/>
        <bgColor rgb="FFEBF1DE"/>
      </patternFill>
    </fill>
    <fill>
      <patternFill patternType="solid">
        <fgColor rgb="FFFAC090"/>
        <bgColor rgb="FFFCD5B5"/>
      </patternFill>
    </fill>
    <fill>
      <patternFill patternType="solid">
        <fgColor rgb="FFB7DEE8"/>
        <bgColor rgb="FF99CCFF"/>
      </patternFill>
    </fill>
    <fill>
      <patternFill patternType="solid">
        <fgColor rgb="FFFDEADA"/>
        <bgColor rgb="FFEBF1DE"/>
      </patternFill>
    </fill>
    <fill>
      <patternFill patternType="solid">
        <fgColor rgb="FFFCD5B5"/>
        <bgColor rgb="FFFDEADA"/>
      </patternFill>
    </fill>
    <fill>
      <patternFill patternType="solid">
        <fgColor rgb="FFEBF1DE"/>
        <bgColor rgb="FFFDEADA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 style="thick"/>
      <diagonal/>
    </border>
    <border diagonalUp="false" diagonalDown="false">
      <left/>
      <right style="thin"/>
      <top/>
      <bottom style="medium"/>
      <diagonal/>
    </border>
    <border diagonalUp="false" diagonalDown="false">
      <left/>
      <right style="thin"/>
      <top style="medium"/>
      <bottom style="double"/>
      <diagonal/>
    </border>
    <border diagonalUp="false" diagonalDown="false">
      <left/>
      <right style="thin"/>
      <top style="thin"/>
      <bottom style="double"/>
      <diagonal/>
    </border>
    <border diagonalUp="false" diagonalDown="false">
      <left/>
      <right/>
      <top style="thick"/>
      <bottom style="thick"/>
      <diagonal/>
    </border>
    <border diagonalUp="false" diagonalDown="false">
      <left/>
      <right/>
      <top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/>
      <top style="medium"/>
      <bottom style="double"/>
      <diagonal/>
    </border>
    <border diagonalUp="false" diagonalDown="false">
      <left/>
      <right/>
      <top/>
      <bottom style="thick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1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11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1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1" fillId="0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1" fillId="0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1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11" fillId="0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1" fillId="3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1" fillId="4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0" fillId="0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1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10" fillId="0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10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1" fillId="5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10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2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6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7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0" fillId="7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8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0" fillId="0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7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0" fillId="0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0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0" fillId="8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1" fillId="0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0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1" fontId="10" fillId="7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7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0" fontId="10" fillId="0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0" fillId="0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0" fillId="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11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1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1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2" fontId="11" fillId="7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1" fillId="9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1" fillId="1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1" fillId="11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1" fillId="8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11" fillId="12" borderId="1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2" fontId="11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7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9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1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11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8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1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2" fontId="10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2" fontId="10" fillId="7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2" fontId="10" fillId="9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2" fontId="10" fillId="1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2" fontId="10" fillId="11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10" fillId="8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3" fontId="10" fillId="1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7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2" fontId="10" fillId="7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2" fontId="10" fillId="9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2" fontId="10" fillId="10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2" fontId="10" fillId="11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10" fillId="8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3" fontId="10" fillId="12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2" fontId="10" fillId="7" borderId="1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2" fontId="10" fillId="9" borderId="1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2" fontId="10" fillId="10" borderId="1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2" fontId="10" fillId="11" borderId="1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10" fillId="8" borderId="1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3" fontId="10" fillId="12" borderId="1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2" fontId="10" fillId="7" borderId="1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2" fontId="10" fillId="9" borderId="1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2" fontId="10" fillId="10" borderId="1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2" fontId="10" fillId="11" borderId="1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10" fillId="8" borderId="1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3" fontId="10" fillId="12" borderId="1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2" fontId="11" fillId="7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2" fontId="10" fillId="9" borderId="1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2" fontId="11" fillId="7" borderId="2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2" fontId="11" fillId="9" borderId="2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2" fontId="11" fillId="10" borderId="2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2" fontId="11" fillId="11" borderId="2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11" fillId="8" borderId="2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3" fontId="11" fillId="12" borderId="2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11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1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4" fontId="10" fillId="0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4" fontId="10" fillId="0" borderId="1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4" fontId="10" fillId="0" borderId="1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4" fontId="11" fillId="0" borderId="2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4" fontId="1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1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5" fontId="1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2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7" fillId="0" borderId="2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1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6" fontId="1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6" fontId="10" fillId="0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6" fontId="10" fillId="0" borderId="1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6" fontId="10" fillId="0" borderId="1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6" fontId="11" fillId="0" borderId="20" xfId="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DEADA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B97135"/>
      <rgbColor rgb="FF800080"/>
      <rgbColor rgb="FF008080"/>
      <rgbColor rgb="FFBFBFBF"/>
      <rgbColor rgb="FF808080"/>
      <rgbColor rgb="FFA5B6CB"/>
      <rgbColor rgb="FF993366"/>
      <rgbColor rgb="FFEBF1DE"/>
      <rgbColor rgb="FFDBEEF4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CD5B5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V5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5"/>
  <cols>
    <col collapsed="false" hidden="false" max="1" min="1" style="0" width="2.94387755102041"/>
    <col collapsed="false" hidden="false" max="2" min="2" style="0" width="17.234693877551"/>
    <col collapsed="false" hidden="false" max="3" min="3" style="0" width="15.984693877551"/>
    <col collapsed="false" hidden="false" max="4" min="4" style="0" width="15.8367346938776"/>
    <col collapsed="false" hidden="false" max="5" min="5" style="0" width="25.4591836734694"/>
    <col collapsed="false" hidden="false" max="6" min="6" style="0" width="12.7244897959184"/>
    <col collapsed="false" hidden="false" max="7" min="7" style="0" width="10.8724489795918"/>
    <col collapsed="false" hidden="false" max="8" min="8" style="0" width="46.734693877551"/>
    <col collapsed="false" hidden="false" max="9" min="9" style="0" width="16.9285714285714"/>
    <col collapsed="false" hidden="false" max="10" min="10" style="0" width="13.1938775510204"/>
    <col collapsed="false" hidden="false" max="11" min="11" style="0" width="12.8775510204082"/>
    <col collapsed="false" hidden="false" max="12" min="12" style="0" width="12.5714285714286"/>
    <col collapsed="false" hidden="false" max="256" min="13" style="0" width="10.8724489795918"/>
    <col collapsed="false" hidden="false" max="1025" min="257" style="0" width="11.5204081632653"/>
  </cols>
  <sheetData>
    <row r="1" customFormat="false" ht="15.75" hidden="false" customHeight="false" outlineLevel="0" collapsed="false">
      <c r="A1" s="1" t="s">
        <v>0</v>
      </c>
      <c r="B1" s="2" t="s">
        <v>1</v>
      </c>
      <c r="C1" s="1"/>
      <c r="D1" s="1"/>
      <c r="E1" s="1"/>
      <c r="F1" s="1"/>
      <c r="G1" s="1"/>
      <c r="H1" s="3"/>
      <c r="I1" s="3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customFormat="false" ht="18" hidden="false" customHeight="false" outlineLevel="0" collapsed="false">
      <c r="A2" s="1"/>
      <c r="B2" s="4" t="s">
        <v>2</v>
      </c>
      <c r="C2" s="1"/>
      <c r="D2" s="1"/>
      <c r="E2" s="1"/>
      <c r="F2" s="1"/>
      <c r="G2" s="1"/>
      <c r="H2" s="5"/>
      <c r="I2" s="5"/>
      <c r="J2" s="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customFormat="false" ht="17.25" hidden="false" customHeight="true" outlineLevel="0" collapsed="false">
      <c r="A3" s="1"/>
      <c r="B3" s="6" t="s">
        <v>3</v>
      </c>
      <c r="C3" s="1"/>
      <c r="D3" s="1"/>
      <c r="E3" s="1"/>
      <c r="F3" s="1"/>
      <c r="G3" s="1"/>
      <c r="H3" s="3"/>
      <c r="I3" s="3"/>
      <c r="J3" s="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customFormat="false" ht="15" hidden="false" customHeight="fals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customFormat="false" ht="15" hidden="false" customHeight="false" outlineLevel="0" collapsed="false">
      <c r="A5" s="1"/>
      <c r="B5" s="8"/>
      <c r="C5" s="9" t="s">
        <v>4</v>
      </c>
      <c r="D5" s="9"/>
      <c r="E5" s="9"/>
      <c r="F5" s="8"/>
      <c r="G5" s="1"/>
      <c r="H5" s="8"/>
      <c r="I5" s="8"/>
      <c r="J5" s="8"/>
      <c r="K5" s="8"/>
      <c r="L5" s="8"/>
      <c r="M5" s="8"/>
      <c r="N5" s="8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customFormat="false" ht="15" hidden="false" customHeight="false" outlineLevel="0" collapsed="false">
      <c r="A6" s="1"/>
      <c r="B6" s="8"/>
      <c r="C6" s="8"/>
      <c r="D6" s="8"/>
      <c r="E6" s="8"/>
      <c r="F6" s="8"/>
      <c r="G6" s="1"/>
      <c r="J6" s="10"/>
      <c r="K6" s="8"/>
      <c r="L6" s="8"/>
      <c r="M6" s="8"/>
      <c r="N6" s="8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customFormat="false" ht="15" hidden="false" customHeight="false" outlineLevel="0" collapsed="false">
      <c r="A7" s="1"/>
      <c r="B7" s="11"/>
      <c r="C7" s="12" t="s">
        <v>5</v>
      </c>
      <c r="D7" s="12" t="s">
        <v>6</v>
      </c>
      <c r="E7" s="12" t="s">
        <v>7</v>
      </c>
      <c r="F7" s="8"/>
      <c r="G7" s="1"/>
      <c r="H7" s="13" t="s">
        <v>8</v>
      </c>
      <c r="I7" s="13"/>
      <c r="J7" s="14"/>
      <c r="K7" s="8"/>
      <c r="L7" s="8"/>
      <c r="M7" s="8"/>
      <c r="N7" s="8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customFormat="false" ht="15" hidden="false" customHeight="false" outlineLevel="0" collapsed="false">
      <c r="A8" s="1"/>
      <c r="B8" s="15" t="s">
        <v>9</v>
      </c>
      <c r="C8" s="16" t="n">
        <f aca="false">BvA!T28</f>
        <v>4106698.07</v>
      </c>
      <c r="D8" s="16" t="n">
        <f aca="false">BvA!U28</f>
        <v>4492302.155</v>
      </c>
      <c r="E8" s="16" t="n">
        <f aca="false">C8-D8</f>
        <v>-385604.085</v>
      </c>
      <c r="F8" s="17"/>
      <c r="G8" s="1"/>
      <c r="H8" s="18" t="s">
        <v>10</v>
      </c>
      <c r="I8" s="19" t="n">
        <f aca="false">F32</f>
        <v>1554264</v>
      </c>
      <c r="J8" s="14"/>
      <c r="K8" s="8"/>
      <c r="L8" s="8"/>
      <c r="M8" s="8"/>
      <c r="N8" s="8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customFormat="false" ht="15" hidden="false" customHeight="false" outlineLevel="0" collapsed="false">
      <c r="A9" s="1"/>
      <c r="B9" s="20"/>
      <c r="C9" s="21"/>
      <c r="D9" s="21"/>
      <c r="E9" s="22"/>
      <c r="F9" s="8"/>
      <c r="G9" s="1"/>
      <c r="H9" s="23" t="s">
        <v>11</v>
      </c>
      <c r="I9" s="24" t="n">
        <f aca="false">C10</f>
        <v>4132498.35</v>
      </c>
      <c r="J9" s="14"/>
      <c r="K9" s="8"/>
      <c r="L9" s="8"/>
      <c r="M9" s="8"/>
      <c r="N9" s="8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customFormat="false" ht="15" hidden="false" customHeight="false" outlineLevel="0" collapsed="false">
      <c r="A10" s="1"/>
      <c r="B10" s="15" t="s">
        <v>12</v>
      </c>
      <c r="C10" s="16" t="n">
        <f aca="false">BvA!T210</f>
        <v>4132498.35</v>
      </c>
      <c r="D10" s="16" t="n">
        <f aca="false">BvA!U210</f>
        <v>4315766.35</v>
      </c>
      <c r="E10" s="16" t="n">
        <f aca="false">C10-D10</f>
        <v>-183268</v>
      </c>
      <c r="F10" s="8"/>
      <c r="G10" s="1"/>
      <c r="H10" s="25" t="s">
        <v>13</v>
      </c>
      <c r="I10" s="26" t="n">
        <f aca="false">(I8/I9)*365</f>
        <v>137.27927078301</v>
      </c>
      <c r="J10" s="8"/>
      <c r="K10" s="8"/>
      <c r="L10" s="8"/>
      <c r="M10" s="8"/>
      <c r="N10" s="8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customFormat="false" ht="15" hidden="false" customHeight="false" outlineLevel="0" collapsed="false">
      <c r="A11" s="1"/>
      <c r="B11" s="20"/>
      <c r="C11" s="21"/>
      <c r="D11" s="27"/>
      <c r="E11" s="21"/>
      <c r="F11" s="8"/>
      <c r="G11" s="1"/>
      <c r="H11" s="8"/>
      <c r="I11" s="8"/>
      <c r="J11" s="8"/>
      <c r="K11" s="8"/>
      <c r="L11" s="8"/>
      <c r="M11" s="8"/>
      <c r="N11" s="8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customFormat="false" ht="25.5" hidden="false" customHeight="true" outlineLevel="0" collapsed="false">
      <c r="A12" s="1"/>
      <c r="B12" s="11" t="s">
        <v>14</v>
      </c>
      <c r="C12" s="28" t="n">
        <f aca="false">C8-C10</f>
        <v>-25800.28</v>
      </c>
      <c r="D12" s="28" t="n">
        <f aca="false">D8-D10</f>
        <v>176535.805000001</v>
      </c>
      <c r="E12" s="28" t="n">
        <f aca="false">E8-E10</f>
        <v>-202336.085</v>
      </c>
      <c r="F12" s="8"/>
      <c r="G12" s="1"/>
      <c r="H12" s="13" t="s">
        <v>15</v>
      </c>
      <c r="I12" s="13"/>
      <c r="J12" s="13"/>
      <c r="K12" s="29" t="s">
        <v>16</v>
      </c>
      <c r="L12" s="8"/>
      <c r="M12" s="8"/>
      <c r="N12" s="8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customFormat="false" ht="15" hidden="false" customHeight="false" outlineLevel="0" collapsed="false">
      <c r="A13" s="1"/>
      <c r="B13" s="8"/>
      <c r="C13" s="8"/>
      <c r="D13" s="8"/>
      <c r="E13" s="8"/>
      <c r="F13" s="8"/>
      <c r="G13" s="1"/>
      <c r="H13" s="30" t="s">
        <v>17</v>
      </c>
      <c r="I13" s="31" t="n">
        <f aca="false">BvA!T49</f>
        <v>2483268.71</v>
      </c>
      <c r="J13" s="32" t="n">
        <f aca="false">I13/I27</f>
        <v>0.60091220847069</v>
      </c>
      <c r="K13" s="33" t="n">
        <v>0.7</v>
      </c>
      <c r="L13" s="8"/>
      <c r="M13" s="8"/>
      <c r="N13" s="8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customFormat="false" ht="15" hidden="false" customHeight="false" outlineLevel="0" collapsed="false">
      <c r="A14" s="1"/>
      <c r="B14" s="8"/>
      <c r="C14" s="8"/>
      <c r="D14" s="8"/>
      <c r="E14" s="8"/>
      <c r="F14" s="8"/>
      <c r="G14" s="1"/>
      <c r="H14" s="30" t="s">
        <v>18</v>
      </c>
      <c r="I14" s="31" t="n">
        <v>137969.29</v>
      </c>
      <c r="J14" s="32" t="n">
        <f aca="false">I14/I27</f>
        <v>0.03338641139445</v>
      </c>
      <c r="K14" s="34"/>
      <c r="L14" s="8"/>
      <c r="M14" s="8"/>
      <c r="N14" s="8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customFormat="false" ht="15" hidden="false" customHeight="false" outlineLevel="0" collapsed="false">
      <c r="A15" s="1"/>
      <c r="B15" s="8"/>
      <c r="C15" s="9" t="s">
        <v>19</v>
      </c>
      <c r="D15" s="9"/>
      <c r="E15" s="9"/>
      <c r="F15" s="8"/>
      <c r="G15" s="1"/>
      <c r="H15" s="30" t="s">
        <v>20</v>
      </c>
      <c r="I15" s="31" t="n">
        <v>196379.35</v>
      </c>
      <c r="J15" s="32" t="n">
        <f aca="false">I15/I27</f>
        <v>0.04752073282739</v>
      </c>
      <c r="K15" s="34"/>
      <c r="L15" s="8"/>
      <c r="M15" s="8"/>
      <c r="N15" s="8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customFormat="false" ht="15" hidden="false" customHeight="false" outlineLevel="0" collapsed="false">
      <c r="A16" s="1"/>
      <c r="B16" s="8"/>
      <c r="C16" s="8"/>
      <c r="D16" s="8"/>
      <c r="E16" s="8"/>
      <c r="F16" s="8"/>
      <c r="G16" s="1"/>
      <c r="H16" s="30" t="s">
        <v>21</v>
      </c>
      <c r="I16" s="31" t="n">
        <v>4993.78</v>
      </c>
      <c r="J16" s="32" t="n">
        <f aca="false">I16/I27</f>
        <v>0.00120841669544</v>
      </c>
      <c r="K16" s="34"/>
      <c r="L16" s="8"/>
      <c r="M16" s="8"/>
      <c r="N16" s="8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customFormat="false" ht="15" hidden="false" customHeight="false" outlineLevel="0" collapsed="false">
      <c r="A17" s="1"/>
      <c r="B17" s="11"/>
      <c r="C17" s="12" t="s">
        <v>5</v>
      </c>
      <c r="D17" s="12" t="s">
        <v>6</v>
      </c>
      <c r="E17" s="12" t="s">
        <v>7</v>
      </c>
      <c r="F17" s="8"/>
      <c r="G17" s="1"/>
      <c r="H17" s="30" t="s">
        <v>22</v>
      </c>
      <c r="I17" s="31" t="n">
        <v>552014.72</v>
      </c>
      <c r="J17" s="32" t="n">
        <f aca="false">I17/I27</f>
        <v>0.13357893294743</v>
      </c>
      <c r="K17" s="33" t="n">
        <v>0.15</v>
      </c>
      <c r="L17" s="8"/>
      <c r="M17" s="8"/>
      <c r="N17" s="8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customFormat="false" ht="15" hidden="false" customHeight="false" outlineLevel="0" collapsed="false">
      <c r="A18" s="1"/>
      <c r="B18" s="15" t="s">
        <v>9</v>
      </c>
      <c r="C18" s="16" t="n">
        <f aca="false">BvA!S28</f>
        <v>369527.41</v>
      </c>
      <c r="D18" s="35" t="n">
        <v>408391.11</v>
      </c>
      <c r="E18" s="16" t="n">
        <f aca="false">C18-D18137</f>
        <v>369527.41</v>
      </c>
      <c r="F18" s="36"/>
      <c r="G18" s="1"/>
      <c r="H18" s="30" t="s">
        <v>23</v>
      </c>
      <c r="I18" s="31" t="n">
        <v>68050</v>
      </c>
      <c r="J18" s="32" t="n">
        <f aca="false">I18/I27</f>
        <v>0.01646703621793</v>
      </c>
      <c r="K18" s="34"/>
      <c r="L18" s="8"/>
      <c r="M18" s="8"/>
      <c r="N18" s="8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customFormat="false" ht="15" hidden="false" customHeight="false" outlineLevel="0" collapsed="false">
      <c r="A19" s="1"/>
      <c r="B19" s="20"/>
      <c r="C19" s="22"/>
      <c r="D19" s="22"/>
      <c r="E19" s="22"/>
      <c r="F19" s="8"/>
      <c r="G19" s="1"/>
      <c r="H19" s="30" t="s">
        <v>24</v>
      </c>
      <c r="I19" s="31" t="n">
        <v>529775.64</v>
      </c>
      <c r="J19" s="32" t="n">
        <f aca="false">I19/I27</f>
        <v>0.12819742323672</v>
      </c>
      <c r="K19" s="33" t="n">
        <v>0.15</v>
      </c>
      <c r="L19" s="8"/>
      <c r="M19" s="8"/>
      <c r="N19" s="8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customFormat="false" ht="13.5" hidden="false" customHeight="true" outlineLevel="0" collapsed="false">
      <c r="A20" s="1"/>
      <c r="B20" s="15" t="s">
        <v>12</v>
      </c>
      <c r="C20" s="16" t="n">
        <f aca="false">BvA!S210</f>
        <v>420230.65</v>
      </c>
      <c r="D20" s="35" t="n">
        <v>392342.34</v>
      </c>
      <c r="E20" s="16" t="n">
        <f aca="false">C20-D20</f>
        <v>27888.31</v>
      </c>
      <c r="F20" s="8"/>
      <c r="G20" s="1"/>
      <c r="H20" s="30" t="s">
        <v>25</v>
      </c>
      <c r="I20" s="31" t="n">
        <v>0</v>
      </c>
      <c r="J20" s="32" t="n">
        <f aca="false">I20/I27</f>
        <v>0</v>
      </c>
      <c r="K20" s="34"/>
      <c r="L20" s="8"/>
      <c r="M20" s="8"/>
      <c r="N20" s="8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customFormat="false" ht="15" hidden="false" customHeight="false" outlineLevel="0" collapsed="false">
      <c r="A21" s="1"/>
      <c r="B21" s="20"/>
      <c r="C21" s="21"/>
      <c r="D21" s="27"/>
      <c r="E21" s="21"/>
      <c r="F21" s="8"/>
      <c r="G21" s="1"/>
      <c r="H21" s="30" t="s">
        <v>26</v>
      </c>
      <c r="I21" s="31" t="n">
        <v>218.16</v>
      </c>
      <c r="J21" s="32" t="n">
        <f aca="false">I21/I27</f>
        <v>5.27913096444431E-005</v>
      </c>
      <c r="K21" s="34"/>
      <c r="L21" s="8"/>
      <c r="M21" s="8"/>
      <c r="N21" s="8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customFormat="false" ht="15" hidden="false" customHeight="false" outlineLevel="0" collapsed="false">
      <c r="A22" s="1"/>
      <c r="B22" s="11" t="s">
        <v>14</v>
      </c>
      <c r="C22" s="28" t="n">
        <f aca="false">C18-C20</f>
        <v>-50703.24</v>
      </c>
      <c r="D22" s="28" t="n">
        <f aca="false">D18-D20</f>
        <v>16048.77</v>
      </c>
      <c r="E22" s="28" t="n">
        <f aca="false">E18-E20</f>
        <v>341639.1</v>
      </c>
      <c r="F22" s="8"/>
      <c r="G22" s="1"/>
      <c r="H22" s="30" t="s">
        <v>27</v>
      </c>
      <c r="I22" s="31" t="n">
        <v>159828.7</v>
      </c>
      <c r="J22" s="32" t="n">
        <f aca="false">I22/I27</f>
        <v>0.0386760469003</v>
      </c>
      <c r="K22" s="34"/>
      <c r="L22" s="8"/>
      <c r="M22" s="8"/>
      <c r="N22" s="8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customFormat="false" ht="15" hidden="false" customHeight="false" outlineLevel="0" collapsed="false">
      <c r="A23" s="1"/>
      <c r="B23" s="8"/>
      <c r="C23" s="8"/>
      <c r="D23" s="8"/>
      <c r="E23" s="8"/>
      <c r="F23" s="8"/>
      <c r="G23" s="1"/>
      <c r="H23" s="30" t="s">
        <v>28</v>
      </c>
      <c r="I23" s="31" t="n">
        <f aca="false">BvA!T59</f>
        <v>0</v>
      </c>
      <c r="J23" s="31" t="n">
        <f aca="false">I23/I27</f>
        <v>0</v>
      </c>
      <c r="K23" s="34"/>
      <c r="L23" s="8"/>
      <c r="M23" s="8"/>
      <c r="N23" s="8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customFormat="false" ht="15" hidden="false" customHeight="false" outlineLevel="0" collapsed="false">
      <c r="A24" s="1"/>
      <c r="B24" s="8"/>
      <c r="C24" s="8"/>
      <c r="D24" s="8"/>
      <c r="E24" s="8"/>
      <c r="F24" s="8"/>
      <c r="G24" s="1"/>
      <c r="H24" s="30" t="s">
        <v>29</v>
      </c>
      <c r="I24" s="31" t="n">
        <f aca="false">BvA!T60</f>
        <v>0</v>
      </c>
      <c r="J24" s="31" t="n">
        <f aca="false">I24/I27</f>
        <v>0</v>
      </c>
      <c r="K24" s="34"/>
      <c r="L24" s="8"/>
      <c r="M24" s="8"/>
      <c r="N24" s="8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customFormat="false" ht="15" hidden="false" customHeight="false" outlineLevel="0" collapsed="false">
      <c r="A25" s="1"/>
      <c r="B25" s="8"/>
      <c r="C25" s="8"/>
      <c r="D25" s="8"/>
      <c r="E25" s="8"/>
      <c r="F25" s="8"/>
      <c r="G25" s="1"/>
      <c r="H25" s="30" t="s">
        <v>30</v>
      </c>
      <c r="I25" s="31" t="n">
        <v>0</v>
      </c>
      <c r="J25" s="31" t="n">
        <f aca="false">I25/I27</f>
        <v>0</v>
      </c>
      <c r="K25" s="34"/>
      <c r="L25" s="8"/>
      <c r="M25" s="8"/>
      <c r="N25" s="8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customFormat="false" ht="15" hidden="false" customHeight="false" outlineLevel="0" collapsed="false">
      <c r="A26" s="1"/>
      <c r="B26" s="8"/>
      <c r="C26" s="8"/>
      <c r="D26" s="8"/>
      <c r="E26" s="8"/>
      <c r="F26" s="8"/>
      <c r="G26" s="1"/>
      <c r="H26" s="37"/>
      <c r="I26" s="8"/>
      <c r="J26" s="8"/>
      <c r="K26" s="34"/>
      <c r="L26" s="8"/>
      <c r="M26" s="8"/>
      <c r="N26" s="8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customFormat="false" ht="15" hidden="false" customHeight="false" outlineLevel="0" collapsed="false">
      <c r="A27" s="1"/>
      <c r="B27" s="8"/>
      <c r="C27" s="8"/>
      <c r="D27" s="8"/>
      <c r="E27" s="8"/>
      <c r="F27" s="8"/>
      <c r="G27" s="1"/>
      <c r="H27" s="25" t="s">
        <v>31</v>
      </c>
      <c r="I27" s="38" t="n">
        <f aca="false">SUM(I13:I26)</f>
        <v>4132498.35</v>
      </c>
      <c r="J27" s="39" t="n">
        <f aca="false">SUM(J13:J26)</f>
        <v>0.99999999999999</v>
      </c>
      <c r="K27" s="40"/>
      <c r="L27" s="8"/>
      <c r="M27" s="8"/>
      <c r="N27" s="8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customFormat="false" ht="15" hidden="false" customHeight="false" outlineLevel="0" collapsed="false">
      <c r="A28" s="1"/>
      <c r="B28" s="8"/>
      <c r="C28" s="8"/>
      <c r="D28" s="8"/>
      <c r="E28" s="8"/>
      <c r="F28" s="8"/>
      <c r="G28" s="1"/>
      <c r="H28" s="8"/>
      <c r="I28" s="8"/>
      <c r="J28" s="8"/>
      <c r="K28" s="8"/>
      <c r="L28" s="8"/>
      <c r="M28" s="8"/>
      <c r="N28" s="8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customFormat="false" ht="15" hidden="false" customHeight="false" outlineLevel="0" collapsed="false">
      <c r="A29" s="1"/>
      <c r="B29" s="41"/>
      <c r="C29" s="42"/>
      <c r="D29" s="42"/>
      <c r="E29" s="42"/>
      <c r="F29" s="43" t="s">
        <v>32</v>
      </c>
      <c r="G29" s="1"/>
      <c r="H29" s="44" t="s">
        <v>33</v>
      </c>
      <c r="I29" s="44"/>
      <c r="J29" s="44"/>
      <c r="K29" s="44"/>
      <c r="L29" s="44"/>
      <c r="M29" s="44"/>
      <c r="N29" s="8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customFormat="false" ht="23.25" hidden="false" customHeight="false" outlineLevel="0" collapsed="false">
      <c r="A30" s="1"/>
      <c r="B30" s="23" t="s">
        <v>34</v>
      </c>
      <c r="C30" s="14"/>
      <c r="D30" s="14"/>
      <c r="E30" s="14"/>
      <c r="F30" s="34"/>
      <c r="G30" s="1"/>
      <c r="H30" s="15"/>
      <c r="I30" s="45" t="s">
        <v>35</v>
      </c>
      <c r="J30" s="46" t="s">
        <v>36</v>
      </c>
      <c r="K30" s="46" t="s">
        <v>37</v>
      </c>
      <c r="L30" s="46" t="s">
        <v>38</v>
      </c>
      <c r="M30" s="46" t="s">
        <v>39</v>
      </c>
      <c r="N30" s="8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customFormat="false" ht="15" hidden="false" customHeight="false" outlineLevel="0" collapsed="false">
      <c r="A31" s="1"/>
      <c r="B31" s="47"/>
      <c r="C31" s="48" t="s">
        <v>40</v>
      </c>
      <c r="D31" s="14"/>
      <c r="E31" s="14"/>
      <c r="F31" s="34"/>
      <c r="G31" s="1"/>
      <c r="H31" s="49" t="s">
        <v>41</v>
      </c>
      <c r="I31" s="50" t="n">
        <f aca="false">F34/F43</f>
        <v>4.45701531572582</v>
      </c>
      <c r="J31" s="51" t="s">
        <v>42</v>
      </c>
      <c r="K31" s="52" t="s">
        <v>43</v>
      </c>
      <c r="L31" s="52" t="s">
        <v>44</v>
      </c>
      <c r="M31" s="52" t="s">
        <v>45</v>
      </c>
      <c r="N31" s="8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customFormat="false" ht="15" hidden="false" customHeight="false" outlineLevel="0" collapsed="false">
      <c r="A32" s="1"/>
      <c r="B32" s="47"/>
      <c r="C32" s="14"/>
      <c r="D32" s="48" t="s">
        <v>46</v>
      </c>
      <c r="E32" s="14"/>
      <c r="F32" s="53" t="n">
        <v>1554264</v>
      </c>
      <c r="G32" s="1"/>
      <c r="H32" s="49"/>
      <c r="I32" s="54"/>
      <c r="J32" s="52"/>
      <c r="K32" s="52"/>
      <c r="L32" s="52"/>
      <c r="M32" s="52"/>
      <c r="N32" s="8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customFormat="false" ht="15" hidden="false" customHeight="false" outlineLevel="0" collapsed="false">
      <c r="A33" s="1"/>
      <c r="B33" s="47"/>
      <c r="C33" s="14"/>
      <c r="D33" s="48" t="s">
        <v>47</v>
      </c>
      <c r="E33" s="14"/>
      <c r="F33" s="55" t="n">
        <f aca="false">45525.43+1708.9+37092.33</f>
        <v>84326.66</v>
      </c>
      <c r="G33" s="1"/>
      <c r="H33" s="56" t="s">
        <v>48</v>
      </c>
      <c r="I33" s="50" t="n">
        <f aca="false">I10</f>
        <v>137.27927078301</v>
      </c>
      <c r="J33" s="57" t="s">
        <v>49</v>
      </c>
      <c r="K33" s="58" t="s">
        <v>50</v>
      </c>
      <c r="L33" s="58" t="s">
        <v>51</v>
      </c>
      <c r="M33" s="58" t="s">
        <v>52</v>
      </c>
      <c r="N33" s="8"/>
    </row>
    <row r="34" customFormat="false" ht="15" hidden="false" customHeight="false" outlineLevel="0" collapsed="false">
      <c r="A34" s="1"/>
      <c r="B34" s="47"/>
      <c r="C34" s="48" t="s">
        <v>53</v>
      </c>
      <c r="D34" s="14"/>
      <c r="E34" s="14"/>
      <c r="F34" s="53" t="n">
        <f aca="false">SUM(F32:F33)</f>
        <v>1638590.66</v>
      </c>
      <c r="G34" s="1"/>
      <c r="H34" s="49"/>
      <c r="I34" s="54"/>
      <c r="J34" s="52"/>
      <c r="K34" s="52"/>
      <c r="L34" s="52"/>
      <c r="M34" s="52"/>
      <c r="N34" s="8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customFormat="false" ht="15" hidden="false" customHeight="false" outlineLevel="0" collapsed="false">
      <c r="A35" s="1"/>
      <c r="B35" s="47"/>
      <c r="C35" s="48" t="s">
        <v>54</v>
      </c>
      <c r="D35" s="14"/>
      <c r="E35" s="14"/>
      <c r="F35" s="53" t="n">
        <v>543751.1</v>
      </c>
      <c r="G35" s="1"/>
      <c r="H35" s="56" t="s">
        <v>55</v>
      </c>
      <c r="I35" s="50" t="s">
        <v>56</v>
      </c>
      <c r="J35" s="58" t="s">
        <v>57</v>
      </c>
      <c r="K35" s="58" t="s">
        <v>58</v>
      </c>
      <c r="L35" s="52"/>
      <c r="M35" s="58" t="s">
        <v>59</v>
      </c>
      <c r="N35" s="8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customFormat="false" ht="15" hidden="false" customHeight="false" outlineLevel="0" collapsed="false">
      <c r="A36" s="1"/>
      <c r="B36" s="23" t="s">
        <v>60</v>
      </c>
      <c r="C36" s="14"/>
      <c r="D36" s="14"/>
      <c r="E36" s="14"/>
      <c r="F36" s="59" t="n">
        <f aca="false">SUM(F34:F35)</f>
        <v>2182341.76</v>
      </c>
      <c r="G36" s="1"/>
      <c r="H36" s="49"/>
      <c r="I36" s="54"/>
      <c r="J36" s="52"/>
      <c r="K36" s="52"/>
      <c r="L36" s="52"/>
      <c r="M36" s="52"/>
      <c r="N36" s="8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customFormat="false" ht="15" hidden="false" customHeight="false" outlineLevel="0" collapsed="false">
      <c r="A37" s="1"/>
      <c r="B37" s="47"/>
      <c r="C37" s="14"/>
      <c r="D37" s="14"/>
      <c r="E37" s="14"/>
      <c r="F37" s="34"/>
      <c r="G37" s="1"/>
      <c r="H37" s="56" t="s">
        <v>61</v>
      </c>
      <c r="I37" s="50" t="s">
        <v>62</v>
      </c>
      <c r="J37" s="57" t="s">
        <v>62</v>
      </c>
      <c r="K37" s="52"/>
      <c r="L37" s="52"/>
      <c r="M37" s="58" t="s">
        <v>63</v>
      </c>
      <c r="N37" s="8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customFormat="false" ht="15" hidden="false" customHeight="false" outlineLevel="0" collapsed="false">
      <c r="A38" s="1"/>
      <c r="B38" s="47"/>
      <c r="C38" s="48" t="s">
        <v>64</v>
      </c>
      <c r="D38" s="14"/>
      <c r="E38" s="14"/>
      <c r="F38" s="34"/>
      <c r="G38" s="1"/>
      <c r="H38" s="49"/>
      <c r="I38" s="54"/>
      <c r="J38" s="52"/>
      <c r="K38" s="52"/>
      <c r="L38" s="52"/>
      <c r="M38" s="52"/>
      <c r="N38" s="8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customFormat="false" ht="15" hidden="false" customHeight="false" outlineLevel="0" collapsed="false">
      <c r="A39" s="1"/>
      <c r="B39" s="47"/>
      <c r="C39" s="14"/>
      <c r="D39" s="48" t="s">
        <v>65</v>
      </c>
      <c r="E39" s="14"/>
      <c r="F39" s="34"/>
      <c r="G39" s="1"/>
      <c r="H39" s="60" t="s">
        <v>66</v>
      </c>
      <c r="I39" s="61" t="n">
        <f aca="false">C12/C8</f>
        <v>-0.0062824876726</v>
      </c>
      <c r="J39" s="58" t="s">
        <v>67</v>
      </c>
      <c r="K39" s="57" t="s">
        <v>68</v>
      </c>
      <c r="L39" s="58" t="s">
        <v>69</v>
      </c>
      <c r="M39" s="58" t="s">
        <v>70</v>
      </c>
      <c r="N39" s="8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customFormat="false" ht="15" hidden="false" customHeight="false" outlineLevel="0" collapsed="false">
      <c r="A40" s="1"/>
      <c r="B40" s="47"/>
      <c r="C40" s="14"/>
      <c r="D40" s="14"/>
      <c r="E40" s="48" t="s">
        <v>71</v>
      </c>
      <c r="F40" s="53" t="n">
        <f aca="false">80091.56+1729.05</f>
        <v>81820.61</v>
      </c>
      <c r="G40" s="1"/>
      <c r="H40" s="49"/>
      <c r="I40" s="54"/>
      <c r="J40" s="52"/>
      <c r="K40" s="52"/>
      <c r="L40" s="52"/>
      <c r="M40" s="52"/>
      <c r="N40" s="8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customFormat="false" ht="15" hidden="false" customHeight="false" outlineLevel="0" collapsed="false">
      <c r="A41" s="1"/>
      <c r="B41" s="47"/>
      <c r="C41" s="14"/>
      <c r="D41" s="14"/>
      <c r="E41" s="14"/>
      <c r="F41" s="34"/>
      <c r="G41" s="1"/>
      <c r="H41" s="60" t="s">
        <v>72</v>
      </c>
      <c r="I41" s="61" t="n">
        <f aca="false">F45/F36</f>
        <v>0.16846263346031</v>
      </c>
      <c r="J41" s="57" t="s">
        <v>73</v>
      </c>
      <c r="K41" s="58" t="s">
        <v>74</v>
      </c>
      <c r="L41" s="62" t="s">
        <v>75</v>
      </c>
      <c r="M41" s="58" t="s">
        <v>76</v>
      </c>
      <c r="N41" s="8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customFormat="false" ht="15" hidden="false" customHeight="false" outlineLevel="0" collapsed="false">
      <c r="A42" s="1"/>
      <c r="B42" s="47"/>
      <c r="C42" s="14"/>
      <c r="D42" s="14"/>
      <c r="E42" s="48" t="s">
        <v>77</v>
      </c>
      <c r="F42" s="55" t="n">
        <v>285822.43</v>
      </c>
      <c r="G42" s="1"/>
      <c r="H42" s="49"/>
      <c r="I42" s="63"/>
      <c r="J42" s="49"/>
      <c r="K42" s="49"/>
      <c r="L42" s="49"/>
      <c r="M42" s="49"/>
      <c r="N42" s="8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customFormat="false" ht="15" hidden="false" customHeight="false" outlineLevel="0" collapsed="false">
      <c r="A43" s="1"/>
      <c r="B43" s="47"/>
      <c r="C43" s="14"/>
      <c r="D43" s="48" t="s">
        <v>78</v>
      </c>
      <c r="E43" s="14"/>
      <c r="F43" s="53" t="n">
        <f aca="false">SUM(F40:F42)</f>
        <v>367643.04</v>
      </c>
      <c r="G43" s="1"/>
      <c r="H43" s="8"/>
      <c r="I43" s="8"/>
      <c r="J43" s="8"/>
      <c r="K43" s="8"/>
      <c r="L43" s="8"/>
      <c r="M43" s="8"/>
      <c r="N43" s="8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customFormat="false" ht="15" hidden="false" customHeight="false" outlineLevel="0" collapsed="false">
      <c r="A44" s="1"/>
      <c r="B44" s="47"/>
      <c r="C44" s="14"/>
      <c r="D44" s="48" t="s">
        <v>79</v>
      </c>
      <c r="E44" s="14"/>
      <c r="F44" s="55" t="n">
        <v>0</v>
      </c>
      <c r="G44" s="1"/>
      <c r="H44" s="10"/>
      <c r="I44" s="10"/>
      <c r="J44" s="8"/>
      <c r="K44" s="14"/>
      <c r="L44" s="8"/>
      <c r="M44" s="8"/>
      <c r="N44" s="8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customFormat="false" ht="15" hidden="false" customHeight="false" outlineLevel="0" collapsed="false">
      <c r="A45" s="1"/>
      <c r="B45" s="47"/>
      <c r="C45" s="48" t="s">
        <v>80</v>
      </c>
      <c r="D45" s="14"/>
      <c r="E45" s="14"/>
      <c r="F45" s="53" t="n">
        <f aca="false">F44+F42+F40</f>
        <v>367643.04</v>
      </c>
      <c r="G45" s="1"/>
      <c r="H45" s="8"/>
      <c r="I45" s="8"/>
      <c r="J45" s="8"/>
      <c r="K45" s="8"/>
      <c r="L45" s="8"/>
      <c r="M45" s="8"/>
      <c r="N45" s="8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</row>
    <row r="46" customFormat="false" ht="15" hidden="false" customHeight="false" outlineLevel="0" collapsed="false">
      <c r="A46" s="1"/>
      <c r="B46" s="47"/>
      <c r="C46" s="48" t="s">
        <v>81</v>
      </c>
      <c r="D46" s="14"/>
      <c r="E46" s="14"/>
      <c r="F46" s="53" t="n">
        <v>1814698.72</v>
      </c>
      <c r="G46" s="1"/>
      <c r="H46" s="64"/>
      <c r="I46" s="65"/>
      <c r="J46" s="8"/>
      <c r="K46" s="8"/>
      <c r="L46" s="8"/>
      <c r="M46" s="8"/>
      <c r="N46" s="8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</row>
    <row r="47" customFormat="false" ht="15.75" hidden="false" customHeight="false" outlineLevel="0" collapsed="false">
      <c r="A47" s="1"/>
      <c r="B47" s="23" t="s">
        <v>82</v>
      </c>
      <c r="C47" s="14"/>
      <c r="D47" s="14"/>
      <c r="E47" s="14"/>
      <c r="F47" s="59" t="n">
        <f aca="false">SUM(F45:F46)</f>
        <v>2182341.76</v>
      </c>
      <c r="G47" s="1"/>
      <c r="H47" s="66" t="s">
        <v>83</v>
      </c>
      <c r="I47" s="67" t="n">
        <f aca="false">152989.86+24751.05</f>
        <v>177740.91</v>
      </c>
      <c r="J47" s="8"/>
      <c r="K47" s="8"/>
      <c r="L47" s="8"/>
      <c r="M47" s="8"/>
      <c r="N47" s="8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</row>
    <row r="48" customFormat="false" ht="15.75" hidden="false" customHeight="false" outlineLevel="0" collapsed="false">
      <c r="A48" s="1"/>
      <c r="B48" s="47"/>
      <c r="C48" s="14"/>
      <c r="D48" s="14"/>
      <c r="E48" s="14"/>
      <c r="F48" s="34"/>
      <c r="G48" s="1"/>
      <c r="H48" s="66" t="s">
        <v>84</v>
      </c>
      <c r="I48" s="68" t="n">
        <v>159828.7</v>
      </c>
      <c r="J48" s="8"/>
      <c r="K48" s="8"/>
      <c r="L48" s="8"/>
      <c r="M48" s="8"/>
      <c r="N48" s="8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</row>
    <row r="49" customFormat="false" ht="15.75" hidden="false" customHeight="false" outlineLevel="0" collapsed="false">
      <c r="A49" s="1"/>
      <c r="B49" s="47"/>
      <c r="C49" s="14"/>
      <c r="D49" s="14"/>
      <c r="E49" s="14"/>
      <c r="F49" s="34"/>
      <c r="G49" s="1"/>
      <c r="H49" s="69" t="s">
        <v>85</v>
      </c>
      <c r="I49" s="70" t="n">
        <f aca="false">I47-I48</f>
        <v>17912.21</v>
      </c>
      <c r="J49" s="8"/>
      <c r="K49" s="8"/>
      <c r="L49" s="8"/>
      <c r="M49" s="8"/>
      <c r="N49" s="8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customFormat="false" ht="15.75" hidden="false" customHeight="false" outlineLevel="0" collapsed="false">
      <c r="A50" s="1"/>
      <c r="B50" s="71"/>
      <c r="C50" s="72"/>
      <c r="D50" s="72"/>
      <c r="E50" s="72"/>
      <c r="F50" s="73"/>
      <c r="G50" s="1"/>
      <c r="H50" s="74"/>
      <c r="I50" s="40"/>
      <c r="J50" s="8"/>
      <c r="K50" s="8"/>
      <c r="L50" s="8"/>
      <c r="M50" s="8"/>
      <c r="N50" s="8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</row>
  </sheetData>
  <mergeCells count="5">
    <mergeCell ref="C5:E5"/>
    <mergeCell ref="H7:I7"/>
    <mergeCell ref="H12:J12"/>
    <mergeCell ref="C15:E15"/>
    <mergeCell ref="H29:M29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IV21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5"/>
  <cols>
    <col collapsed="false" hidden="false" max="1" min="1" style="0" width="2.94387755102041"/>
    <col collapsed="false" hidden="false" max="7" min="2" style="0" width="3.57142857142857"/>
    <col collapsed="false" hidden="false" max="8" min="8" style="0" width="48.280612244898"/>
    <col collapsed="false" hidden="false" max="18" min="9" style="0" width="11.6377551020408"/>
    <col collapsed="false" hidden="false" max="19" min="19" style="0" width="13.6632653061225"/>
    <col collapsed="false" hidden="false" max="21" min="20" style="0" width="13.1938775510204"/>
    <col collapsed="false" hidden="false" max="22" min="22" style="0" width="17.3877551020408"/>
    <col collapsed="false" hidden="false" max="23" min="23" style="0" width="13.8163265306122"/>
    <col collapsed="false" hidden="false" max="24" min="24" style="0" width="13.3571428571429"/>
    <col collapsed="false" hidden="false" max="25" min="25" style="0" width="54.1785714285714"/>
    <col collapsed="false" hidden="false" max="256" min="26" style="0" width="12.7244897959184"/>
    <col collapsed="false" hidden="false" max="1025" min="257" style="0" width="11.5204081632653"/>
  </cols>
  <sheetData>
    <row r="1" customFormat="false" ht="15.75" hidden="false" customHeight="false" outlineLevel="0" collapsed="false">
      <c r="B1" s="2" t="s">
        <v>1</v>
      </c>
      <c r="C1" s="75"/>
      <c r="D1" s="75"/>
      <c r="E1" s="75"/>
      <c r="F1" s="75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7"/>
      <c r="X1" s="76"/>
      <c r="Y1" s="8"/>
    </row>
    <row r="2" customFormat="false" ht="18" hidden="false" customHeight="false" outlineLevel="0" collapsed="false">
      <c r="B2" s="4" t="s">
        <v>86</v>
      </c>
      <c r="C2" s="75"/>
      <c r="D2" s="75"/>
      <c r="E2" s="75"/>
      <c r="F2" s="75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7"/>
      <c r="X2" s="76"/>
      <c r="Y2" s="8"/>
    </row>
    <row r="3" customFormat="false" ht="15" hidden="false" customHeight="false" outlineLevel="0" collapsed="false">
      <c r="B3" s="6" t="s">
        <v>3</v>
      </c>
      <c r="C3" s="75"/>
      <c r="D3" s="75"/>
      <c r="E3" s="75"/>
      <c r="F3" s="75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8" t="s">
        <v>87</v>
      </c>
      <c r="X3" s="76"/>
      <c r="Y3" s="8"/>
    </row>
    <row r="4" customFormat="false" ht="15" hidden="false" customHeight="false" outlineLevel="0" collapsed="false">
      <c r="B4" s="14"/>
      <c r="C4" s="14"/>
      <c r="D4" s="14"/>
      <c r="E4" s="14"/>
      <c r="F4" s="14"/>
      <c r="G4" s="8"/>
      <c r="H4" s="8"/>
      <c r="T4" s="75"/>
      <c r="W4" s="76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  <c r="IK4" s="79"/>
      <c r="IL4" s="79"/>
      <c r="IM4" s="79"/>
      <c r="IN4" s="79"/>
      <c r="IO4" s="79"/>
      <c r="IP4" s="79"/>
      <c r="IQ4" s="79"/>
      <c r="IR4" s="79"/>
      <c r="IS4" s="79"/>
      <c r="IT4" s="79"/>
      <c r="IU4" s="79"/>
      <c r="IV4" s="79"/>
    </row>
    <row r="5" customFormat="false" ht="23.25" hidden="false" customHeight="false" outlineLevel="0" collapsed="false">
      <c r="B5" s="80"/>
      <c r="C5" s="80"/>
      <c r="D5" s="80"/>
      <c r="E5" s="80"/>
      <c r="F5" s="80"/>
      <c r="G5" s="81"/>
      <c r="H5" s="81"/>
      <c r="I5" s="82" t="s">
        <v>88</v>
      </c>
      <c r="J5" s="82" t="s">
        <v>89</v>
      </c>
      <c r="K5" s="82" t="s">
        <v>90</v>
      </c>
      <c r="L5" s="82" t="s">
        <v>91</v>
      </c>
      <c r="M5" s="82" t="s">
        <v>92</v>
      </c>
      <c r="N5" s="82" t="s">
        <v>93</v>
      </c>
      <c r="O5" s="82" t="s">
        <v>94</v>
      </c>
      <c r="P5" s="82" t="s">
        <v>95</v>
      </c>
      <c r="Q5" s="82" t="s">
        <v>96</v>
      </c>
      <c r="R5" s="82" t="s">
        <v>97</v>
      </c>
      <c r="S5" s="82" t="s">
        <v>98</v>
      </c>
      <c r="T5" s="83" t="s">
        <v>99</v>
      </c>
      <c r="U5" s="84" t="s">
        <v>6</v>
      </c>
      <c r="V5" s="85" t="s">
        <v>100</v>
      </c>
      <c r="W5" s="86" t="s">
        <v>101</v>
      </c>
      <c r="X5" s="87" t="s">
        <v>102</v>
      </c>
      <c r="Y5" s="88" t="s">
        <v>103</v>
      </c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  <c r="BR5" s="79"/>
      <c r="BS5" s="79"/>
      <c r="BT5" s="79"/>
      <c r="BU5" s="79"/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  <c r="CG5" s="79"/>
      <c r="CH5" s="79"/>
      <c r="CI5" s="79"/>
      <c r="CJ5" s="79"/>
      <c r="CK5" s="79"/>
      <c r="CL5" s="79"/>
      <c r="CM5" s="79"/>
      <c r="CN5" s="79"/>
      <c r="CO5" s="79"/>
      <c r="CP5" s="79"/>
      <c r="CQ5" s="79"/>
      <c r="CR5" s="79"/>
      <c r="CS5" s="79"/>
      <c r="CT5" s="79"/>
      <c r="CU5" s="79"/>
      <c r="CV5" s="79"/>
      <c r="CW5" s="79"/>
      <c r="CX5" s="79"/>
      <c r="CY5" s="79"/>
      <c r="CZ5" s="79"/>
      <c r="DA5" s="79"/>
      <c r="DB5" s="79"/>
      <c r="DC5" s="79"/>
      <c r="DD5" s="79"/>
      <c r="DE5" s="79"/>
      <c r="DF5" s="79"/>
      <c r="DG5" s="79"/>
      <c r="DH5" s="79"/>
      <c r="DI5" s="79"/>
      <c r="DJ5" s="79"/>
      <c r="DK5" s="79"/>
      <c r="DL5" s="79"/>
      <c r="DM5" s="79"/>
      <c r="DN5" s="79"/>
      <c r="DO5" s="79"/>
      <c r="DP5" s="79"/>
      <c r="DQ5" s="79"/>
      <c r="DR5" s="79"/>
      <c r="DS5" s="79"/>
      <c r="DT5" s="79"/>
      <c r="DU5" s="79"/>
      <c r="DV5" s="79"/>
      <c r="DW5" s="79"/>
      <c r="DX5" s="79"/>
      <c r="DY5" s="79"/>
      <c r="DZ5" s="79"/>
      <c r="EA5" s="79"/>
      <c r="EB5" s="79"/>
      <c r="EC5" s="79"/>
      <c r="ED5" s="79"/>
      <c r="EE5" s="79"/>
      <c r="EF5" s="79"/>
      <c r="EG5" s="79"/>
      <c r="EH5" s="79"/>
      <c r="EI5" s="79"/>
      <c r="EJ5" s="79"/>
      <c r="EK5" s="79"/>
      <c r="EL5" s="79"/>
      <c r="EM5" s="79"/>
      <c r="EN5" s="79"/>
      <c r="EO5" s="79"/>
      <c r="EP5" s="79"/>
      <c r="EQ5" s="79"/>
      <c r="ER5" s="79"/>
      <c r="ES5" s="79"/>
      <c r="ET5" s="79"/>
      <c r="EU5" s="79"/>
      <c r="EV5" s="79"/>
      <c r="EW5" s="79"/>
      <c r="EX5" s="79"/>
      <c r="EY5" s="79"/>
      <c r="EZ5" s="79"/>
      <c r="FA5" s="79"/>
      <c r="FB5" s="79"/>
      <c r="FC5" s="79"/>
      <c r="FD5" s="79"/>
      <c r="FE5" s="79"/>
      <c r="FF5" s="79"/>
      <c r="FG5" s="79"/>
      <c r="FH5" s="79"/>
      <c r="FI5" s="79"/>
      <c r="FJ5" s="79"/>
      <c r="FK5" s="79"/>
      <c r="FL5" s="79"/>
      <c r="FM5" s="79"/>
      <c r="FN5" s="79"/>
      <c r="FO5" s="79"/>
      <c r="FP5" s="79"/>
      <c r="FQ5" s="79"/>
      <c r="FR5" s="79"/>
      <c r="FS5" s="79"/>
      <c r="FT5" s="79"/>
      <c r="FU5" s="79"/>
      <c r="FV5" s="79"/>
      <c r="FW5" s="79"/>
      <c r="FX5" s="79"/>
      <c r="FY5" s="79"/>
      <c r="FZ5" s="79"/>
      <c r="GA5" s="79"/>
      <c r="GB5" s="79"/>
      <c r="GC5" s="79"/>
      <c r="GD5" s="79"/>
      <c r="GE5" s="79"/>
      <c r="GF5" s="79"/>
      <c r="GG5" s="79"/>
      <c r="GH5" s="79"/>
      <c r="GI5" s="79"/>
      <c r="GJ5" s="79"/>
      <c r="GK5" s="79"/>
      <c r="GL5" s="79"/>
      <c r="GM5" s="79"/>
      <c r="GN5" s="79"/>
      <c r="GO5" s="79"/>
      <c r="GP5" s="79"/>
      <c r="GQ5" s="79"/>
      <c r="GR5" s="79"/>
      <c r="GS5" s="79"/>
      <c r="GT5" s="79"/>
      <c r="GU5" s="79"/>
      <c r="GV5" s="79"/>
      <c r="GW5" s="79"/>
      <c r="GX5" s="79"/>
      <c r="GY5" s="79"/>
      <c r="GZ5" s="79"/>
      <c r="HA5" s="79"/>
      <c r="HB5" s="79"/>
      <c r="HC5" s="79"/>
      <c r="HD5" s="79"/>
      <c r="HE5" s="79"/>
      <c r="HF5" s="79"/>
      <c r="HG5" s="79"/>
      <c r="HH5" s="79"/>
      <c r="HI5" s="79"/>
      <c r="HJ5" s="79"/>
      <c r="HK5" s="79"/>
      <c r="HL5" s="79"/>
      <c r="HM5" s="79"/>
      <c r="HN5" s="79"/>
      <c r="HO5" s="79"/>
      <c r="HP5" s="79"/>
      <c r="HQ5" s="79"/>
      <c r="HR5" s="79"/>
      <c r="HS5" s="79"/>
      <c r="HT5" s="79"/>
      <c r="HU5" s="79"/>
      <c r="HV5" s="79"/>
      <c r="HW5" s="79"/>
      <c r="HX5" s="79"/>
      <c r="HY5" s="79"/>
      <c r="HZ5" s="79"/>
      <c r="IA5" s="79"/>
      <c r="IB5" s="79"/>
      <c r="IC5" s="79"/>
      <c r="ID5" s="79"/>
      <c r="IE5" s="79"/>
      <c r="IF5" s="79"/>
      <c r="IG5" s="79"/>
      <c r="IH5" s="79"/>
      <c r="II5" s="79"/>
      <c r="IJ5" s="79"/>
      <c r="IK5" s="79"/>
      <c r="IL5" s="79"/>
      <c r="IM5" s="79"/>
      <c r="IN5" s="79"/>
      <c r="IO5" s="79"/>
      <c r="IP5" s="79"/>
      <c r="IQ5" s="79"/>
      <c r="IR5" s="79"/>
      <c r="IS5" s="79"/>
      <c r="IT5" s="79"/>
      <c r="IU5" s="79"/>
      <c r="IV5" s="79"/>
    </row>
    <row r="6" customFormat="false" ht="15" hidden="false" customHeight="false" outlineLevel="0" collapsed="false">
      <c r="B6" s="89"/>
      <c r="C6" s="90" t="s">
        <v>104</v>
      </c>
      <c r="D6" s="89"/>
      <c r="E6" s="89"/>
      <c r="F6" s="89"/>
      <c r="G6" s="91"/>
      <c r="H6" s="91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3"/>
      <c r="U6" s="94"/>
      <c r="V6" s="95"/>
      <c r="W6" s="96"/>
      <c r="X6" s="97"/>
      <c r="Y6" s="8"/>
    </row>
    <row r="7" customFormat="false" ht="15" hidden="false" customHeight="false" outlineLevel="0" collapsed="false">
      <c r="B7" s="89"/>
      <c r="C7" s="89"/>
      <c r="D7" s="89"/>
      <c r="E7" s="90" t="s">
        <v>9</v>
      </c>
      <c r="F7" s="89"/>
      <c r="G7" s="91"/>
      <c r="H7" s="91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3"/>
      <c r="U7" s="94"/>
      <c r="V7" s="95"/>
      <c r="W7" s="96"/>
      <c r="X7" s="97"/>
      <c r="Y7" s="8"/>
    </row>
    <row r="8" customFormat="false" ht="15" hidden="false" customHeight="false" outlineLevel="0" collapsed="false">
      <c r="B8" s="89"/>
      <c r="C8" s="89"/>
      <c r="D8" s="89"/>
      <c r="E8" s="89"/>
      <c r="F8" s="90" t="s">
        <v>105</v>
      </c>
      <c r="G8" s="91"/>
      <c r="H8" s="91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3"/>
      <c r="U8" s="94"/>
      <c r="V8" s="95"/>
      <c r="W8" s="96"/>
      <c r="X8" s="97"/>
      <c r="Y8" s="8"/>
    </row>
    <row r="9" customFormat="false" ht="15" hidden="false" customHeight="false" outlineLevel="0" collapsed="false">
      <c r="B9" s="89"/>
      <c r="C9" s="89"/>
      <c r="D9" s="89"/>
      <c r="E9" s="89"/>
      <c r="F9" s="89"/>
      <c r="G9" s="98" t="s">
        <v>106</v>
      </c>
      <c r="H9" s="91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3"/>
      <c r="U9" s="94"/>
      <c r="V9" s="95"/>
      <c r="W9" s="96"/>
      <c r="X9" s="97"/>
      <c r="Y9" s="8"/>
    </row>
    <row r="10" customFormat="false" ht="15" hidden="false" customHeight="false" outlineLevel="0" collapsed="false">
      <c r="B10" s="89"/>
      <c r="C10" s="89"/>
      <c r="D10" s="89"/>
      <c r="E10" s="89"/>
      <c r="F10" s="89"/>
      <c r="G10" s="91"/>
      <c r="H10" s="98" t="s">
        <v>107</v>
      </c>
      <c r="I10" s="99" t="n">
        <v>0</v>
      </c>
      <c r="J10" s="99" t="n">
        <v>0.65</v>
      </c>
      <c r="K10" s="99" t="n">
        <v>0</v>
      </c>
      <c r="L10" s="99" t="n">
        <v>0</v>
      </c>
      <c r="M10" s="99" t="n">
        <v>0</v>
      </c>
      <c r="N10" s="99" t="n">
        <v>0</v>
      </c>
      <c r="O10" s="99" t="n">
        <v>0</v>
      </c>
      <c r="P10" s="99" t="n">
        <v>0</v>
      </c>
      <c r="Q10" s="99" t="n">
        <v>0</v>
      </c>
      <c r="R10" s="99" t="n">
        <v>0</v>
      </c>
      <c r="S10" s="99" t="n">
        <v>1.2</v>
      </c>
      <c r="T10" s="100" t="n">
        <f aca="false">SUM(I10:S10)</f>
        <v>1.85</v>
      </c>
      <c r="U10" s="101" t="n">
        <f aca="false">(X10/12)*11</f>
        <v>565.125</v>
      </c>
      <c r="V10" s="102" t="n">
        <f aca="false">T10-U10</f>
        <v>-563.275</v>
      </c>
      <c r="W10" s="103" t="n">
        <f aca="false">T10/U10</f>
        <v>0.00327361203274</v>
      </c>
      <c r="X10" s="104" t="n">
        <v>616.5</v>
      </c>
      <c r="Y10" s="8" t="s">
        <v>108</v>
      </c>
    </row>
    <row r="11" customFormat="false" ht="15" hidden="false" customHeight="false" outlineLevel="0" collapsed="false">
      <c r="B11" s="89"/>
      <c r="C11" s="89"/>
      <c r="D11" s="89"/>
      <c r="E11" s="89"/>
      <c r="F11" s="89"/>
      <c r="G11" s="91"/>
      <c r="H11" s="98" t="s">
        <v>109</v>
      </c>
      <c r="I11" s="99" t="n">
        <v>0</v>
      </c>
      <c r="J11" s="99" t="n">
        <v>0</v>
      </c>
      <c r="K11" s="99" t="n">
        <v>0</v>
      </c>
      <c r="L11" s="99" t="n">
        <v>20</v>
      </c>
      <c r="M11" s="99" t="n">
        <v>0</v>
      </c>
      <c r="N11" s="99" t="n">
        <v>0</v>
      </c>
      <c r="O11" s="99" t="n">
        <v>0</v>
      </c>
      <c r="P11" s="99" t="n">
        <v>0</v>
      </c>
      <c r="Q11" s="99" t="n">
        <v>0</v>
      </c>
      <c r="R11" s="99" t="n">
        <v>0</v>
      </c>
      <c r="S11" s="99" t="n">
        <v>0</v>
      </c>
      <c r="T11" s="100" t="n">
        <f aca="false">SUM(I11:S11)</f>
        <v>20</v>
      </c>
      <c r="U11" s="101" t="n">
        <f aca="false">(X11/12)*11</f>
        <v>0</v>
      </c>
      <c r="V11" s="102" t="n">
        <f aca="false">T11-U11</f>
        <v>20</v>
      </c>
      <c r="W11" s="103" t="n">
        <v>0</v>
      </c>
      <c r="X11" s="104" t="n">
        <v>0</v>
      </c>
      <c r="Y11" s="8"/>
    </row>
    <row r="12" customFormat="false" ht="15" hidden="false" customHeight="false" outlineLevel="0" collapsed="false">
      <c r="B12" s="89"/>
      <c r="C12" s="89"/>
      <c r="D12" s="89"/>
      <c r="E12" s="89"/>
      <c r="F12" s="89"/>
      <c r="G12" s="91"/>
      <c r="H12" s="98" t="s">
        <v>110</v>
      </c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6" t="n">
        <v>0</v>
      </c>
      <c r="T12" s="107" t="n">
        <f aca="false">SUM(I12:S12)</f>
        <v>0</v>
      </c>
      <c r="U12" s="108" t="n">
        <f aca="false">(X12/12)*11</f>
        <v>1760</v>
      </c>
      <c r="V12" s="109" t="n">
        <f aca="false">T12-U12</f>
        <v>-1760</v>
      </c>
      <c r="W12" s="110" t="n">
        <f aca="false">T12/U12</f>
        <v>0</v>
      </c>
      <c r="X12" s="111" t="n">
        <v>1920</v>
      </c>
      <c r="Y12" s="8"/>
    </row>
    <row r="13" customFormat="false" ht="15" hidden="false" customHeight="false" outlineLevel="0" collapsed="false">
      <c r="B13" s="89"/>
      <c r="C13" s="89"/>
      <c r="D13" s="89"/>
      <c r="E13" s="89"/>
      <c r="F13" s="89"/>
      <c r="G13" s="98" t="s">
        <v>111</v>
      </c>
      <c r="H13" s="91"/>
      <c r="I13" s="99" t="n">
        <v>0</v>
      </c>
      <c r="J13" s="99" t="n">
        <v>0.65</v>
      </c>
      <c r="K13" s="99" t="n">
        <v>0</v>
      </c>
      <c r="L13" s="99" t="n">
        <v>20</v>
      </c>
      <c r="M13" s="99" t="n">
        <v>0</v>
      </c>
      <c r="N13" s="99" t="n">
        <v>0</v>
      </c>
      <c r="O13" s="99" t="n">
        <v>0</v>
      </c>
      <c r="P13" s="99" t="n">
        <v>0</v>
      </c>
      <c r="Q13" s="99" t="n">
        <v>0</v>
      </c>
      <c r="R13" s="99" t="n">
        <v>0</v>
      </c>
      <c r="S13" s="99" t="n">
        <v>1.2</v>
      </c>
      <c r="T13" s="100" t="n">
        <f aca="false">SUM(I13:S13)</f>
        <v>21.85</v>
      </c>
      <c r="U13" s="101" t="n">
        <f aca="false">(X13/12)*11</f>
        <v>2325.125</v>
      </c>
      <c r="V13" s="102" t="n">
        <f aca="false">T13-U13</f>
        <v>-2303.275</v>
      </c>
      <c r="W13" s="103" t="n">
        <f aca="false">T13/U13</f>
        <v>0.0093973442288</v>
      </c>
      <c r="X13" s="104" t="n">
        <f aca="false">ROUND(SUM(X9:X12),5)</f>
        <v>2536.5</v>
      </c>
      <c r="Y13" s="8"/>
    </row>
    <row r="14" customFormat="false" ht="15" hidden="false" customHeight="false" outlineLevel="0" collapsed="false">
      <c r="B14" s="89"/>
      <c r="C14" s="89"/>
      <c r="D14" s="89"/>
      <c r="E14" s="89"/>
      <c r="F14" s="89"/>
      <c r="G14" s="98" t="s">
        <v>112</v>
      </c>
      <c r="H14" s="91"/>
      <c r="I14" s="99" t="n">
        <v>0</v>
      </c>
      <c r="J14" s="99" t="n">
        <v>1245</v>
      </c>
      <c r="K14" s="99" t="n">
        <v>0</v>
      </c>
      <c r="L14" s="99" t="n">
        <v>0</v>
      </c>
      <c r="M14" s="99" t="n">
        <v>0</v>
      </c>
      <c r="N14" s="99" t="n">
        <v>0</v>
      </c>
      <c r="O14" s="99" t="n">
        <v>0</v>
      </c>
      <c r="P14" s="99" t="n">
        <v>0</v>
      </c>
      <c r="Q14" s="99" t="n">
        <v>-7</v>
      </c>
      <c r="R14" s="99" t="n">
        <v>103.66</v>
      </c>
      <c r="S14" s="99" t="n">
        <v>0</v>
      </c>
      <c r="T14" s="100" t="n">
        <f aca="false">SUM(I14:S14)</f>
        <v>1341.66</v>
      </c>
      <c r="U14" s="101" t="n">
        <f aca="false">(X14/12)*11</f>
        <v>0</v>
      </c>
      <c r="V14" s="102" t="n">
        <f aca="false">T14-U14</f>
        <v>1341.66</v>
      </c>
      <c r="W14" s="103" t="n">
        <v>0</v>
      </c>
      <c r="X14" s="104" t="n">
        <v>0</v>
      </c>
      <c r="Y14" s="8" t="s">
        <v>113</v>
      </c>
    </row>
    <row r="15" customFormat="false" ht="15" hidden="false" customHeight="false" outlineLevel="0" collapsed="false">
      <c r="B15" s="89"/>
      <c r="C15" s="89"/>
      <c r="D15" s="89"/>
      <c r="E15" s="89"/>
      <c r="F15" s="89"/>
      <c r="G15" s="98" t="s">
        <v>114</v>
      </c>
      <c r="H15" s="91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100" t="n">
        <f aca="false">SUM(I15:S15)</f>
        <v>0</v>
      </c>
      <c r="U15" s="101" t="n">
        <f aca="false">(X15/12)*11</f>
        <v>0</v>
      </c>
      <c r="V15" s="102" t="n">
        <f aca="false">T15-U15</f>
        <v>0</v>
      </c>
      <c r="W15" s="103" t="n">
        <v>0</v>
      </c>
      <c r="X15" s="97"/>
      <c r="Y15" s="8"/>
    </row>
    <row r="16" customFormat="false" ht="15" hidden="false" customHeight="false" outlineLevel="0" collapsed="false">
      <c r="B16" s="89"/>
      <c r="C16" s="89"/>
      <c r="D16" s="89"/>
      <c r="E16" s="89"/>
      <c r="F16" s="89"/>
      <c r="G16" s="91"/>
      <c r="H16" s="98" t="s">
        <v>115</v>
      </c>
      <c r="I16" s="99" t="n">
        <v>78.5</v>
      </c>
      <c r="J16" s="99" t="n">
        <v>3272.8</v>
      </c>
      <c r="K16" s="99" t="n">
        <v>2397.5</v>
      </c>
      <c r="L16" s="99" t="n">
        <v>2367.05</v>
      </c>
      <c r="M16" s="99" t="n">
        <v>2483.1</v>
      </c>
      <c r="N16" s="99" t="n">
        <v>2379.45</v>
      </c>
      <c r="O16" s="99" t="n">
        <v>2374.2</v>
      </c>
      <c r="P16" s="99" t="n">
        <v>2659.5</v>
      </c>
      <c r="Q16" s="99" t="n">
        <v>3033</v>
      </c>
      <c r="R16" s="99" t="n">
        <v>2185.1</v>
      </c>
      <c r="S16" s="99" t="n">
        <v>1520.85</v>
      </c>
      <c r="T16" s="100" t="n">
        <f aca="false">SUM(I16:S16)</f>
        <v>24751.05</v>
      </c>
      <c r="U16" s="101" t="n">
        <f aca="false">(X16/12)*11</f>
        <v>34797.565</v>
      </c>
      <c r="V16" s="102" t="n">
        <f aca="false">T16-U16</f>
        <v>-10046.515</v>
      </c>
      <c r="W16" s="103" t="n">
        <f aca="false">T16/U16</f>
        <v>0.71128683860494</v>
      </c>
      <c r="X16" s="104" t="n">
        <v>37960.98</v>
      </c>
      <c r="Y16" s="8"/>
    </row>
    <row r="17" customFormat="false" ht="15" hidden="false" customHeight="false" outlineLevel="0" collapsed="false">
      <c r="B17" s="89"/>
      <c r="C17" s="89"/>
      <c r="D17" s="89"/>
      <c r="E17" s="89"/>
      <c r="F17" s="89"/>
      <c r="G17" s="91"/>
      <c r="H17" s="98" t="s">
        <v>116</v>
      </c>
      <c r="I17" s="99" t="n">
        <v>0</v>
      </c>
      <c r="J17" s="99" t="n">
        <v>60.71</v>
      </c>
      <c r="K17" s="99" t="n">
        <v>15483.47</v>
      </c>
      <c r="L17" s="99" t="n">
        <v>3053.5</v>
      </c>
      <c r="M17" s="99" t="n">
        <v>3255.57</v>
      </c>
      <c r="N17" s="99" t="n">
        <v>2594</v>
      </c>
      <c r="O17" s="99" t="n">
        <v>6523.79</v>
      </c>
      <c r="P17" s="99" t="n">
        <v>1268</v>
      </c>
      <c r="Q17" s="99" t="n">
        <v>3835</v>
      </c>
      <c r="R17" s="99" t="n">
        <v>4165</v>
      </c>
      <c r="S17" s="99" t="n">
        <v>6155</v>
      </c>
      <c r="T17" s="100" t="n">
        <f aca="false">SUM(I17:S17)</f>
        <v>46394.04</v>
      </c>
      <c r="U17" s="101" t="n">
        <f aca="false">(X17/12)*11</f>
        <v>36907.6491666666</v>
      </c>
      <c r="V17" s="102" t="n">
        <f aca="false">T17-U17</f>
        <v>9486.3908333334</v>
      </c>
      <c r="W17" s="103" t="n">
        <f aca="false">T17/U17</f>
        <v>1.2570304814185</v>
      </c>
      <c r="X17" s="104" t="n">
        <v>40262.89</v>
      </c>
      <c r="Y17" s="8" t="s">
        <v>117</v>
      </c>
    </row>
    <row r="18" customFormat="false" ht="15" hidden="false" customHeight="false" outlineLevel="0" collapsed="false">
      <c r="B18" s="89"/>
      <c r="C18" s="89"/>
      <c r="D18" s="89"/>
      <c r="E18" s="89"/>
      <c r="F18" s="89"/>
      <c r="G18" s="91"/>
      <c r="H18" s="98" t="s">
        <v>118</v>
      </c>
      <c r="I18" s="106" t="n">
        <v>0</v>
      </c>
      <c r="J18" s="106" t="n">
        <v>0</v>
      </c>
      <c r="K18" s="106" t="n">
        <v>0</v>
      </c>
      <c r="L18" s="106" t="n">
        <v>3.49</v>
      </c>
      <c r="M18" s="106" t="n">
        <v>0</v>
      </c>
      <c r="N18" s="106" t="n">
        <v>0</v>
      </c>
      <c r="O18" s="106" t="n">
        <v>0</v>
      </c>
      <c r="P18" s="106" t="n">
        <v>0</v>
      </c>
      <c r="Q18" s="106" t="n">
        <v>0</v>
      </c>
      <c r="R18" s="106" t="n">
        <v>125</v>
      </c>
      <c r="S18" s="106" t="n">
        <v>0</v>
      </c>
      <c r="T18" s="107" t="n">
        <f aca="false">SUM(I18:S18)</f>
        <v>128.49</v>
      </c>
      <c r="U18" s="108" t="n">
        <f aca="false">(X18/12)*11</f>
        <v>0</v>
      </c>
      <c r="V18" s="109" t="n">
        <f aca="false">T18-U18</f>
        <v>128.49</v>
      </c>
      <c r="W18" s="110" t="n">
        <v>0</v>
      </c>
      <c r="X18" s="111" t="n">
        <v>0</v>
      </c>
      <c r="Y18" s="8" t="s">
        <v>119</v>
      </c>
    </row>
    <row r="19" customFormat="false" ht="15" hidden="false" customHeight="false" outlineLevel="0" collapsed="false">
      <c r="B19" s="89"/>
      <c r="C19" s="89"/>
      <c r="D19" s="89"/>
      <c r="E19" s="89"/>
      <c r="F19" s="89"/>
      <c r="G19" s="98" t="s">
        <v>120</v>
      </c>
      <c r="H19" s="91"/>
      <c r="I19" s="99" t="n">
        <v>78.5</v>
      </c>
      <c r="J19" s="99" t="n">
        <v>3333.51</v>
      </c>
      <c r="K19" s="99" t="n">
        <v>17880.97</v>
      </c>
      <c r="L19" s="99" t="n">
        <v>5424.04</v>
      </c>
      <c r="M19" s="99" t="n">
        <v>5738.67</v>
      </c>
      <c r="N19" s="99" t="n">
        <v>4973.45</v>
      </c>
      <c r="O19" s="99" t="n">
        <v>8897.99</v>
      </c>
      <c r="P19" s="99" t="n">
        <v>3927.5</v>
      </c>
      <c r="Q19" s="99" t="n">
        <v>6868</v>
      </c>
      <c r="R19" s="99" t="n">
        <v>6475.1</v>
      </c>
      <c r="S19" s="99" t="n">
        <v>7675.85</v>
      </c>
      <c r="T19" s="100" t="n">
        <f aca="false">SUM(I19:S19)</f>
        <v>71273.58</v>
      </c>
      <c r="U19" s="101" t="n">
        <f aca="false">(X19/12)*11</f>
        <v>71705.2141666666</v>
      </c>
      <c r="V19" s="102" t="n">
        <f aca="false">T19-U19</f>
        <v>-431.6341666666</v>
      </c>
      <c r="W19" s="103" t="n">
        <f aca="false">T19/U19</f>
        <v>0.99398043543021</v>
      </c>
      <c r="X19" s="104" t="n">
        <f aca="false">ROUND(SUM(X15:X18),5)</f>
        <v>78223.87</v>
      </c>
      <c r="Y19" s="8"/>
    </row>
    <row r="20" customFormat="false" ht="15" hidden="false" customHeight="false" outlineLevel="0" collapsed="false">
      <c r="B20" s="89"/>
      <c r="C20" s="89"/>
      <c r="D20" s="89"/>
      <c r="E20" s="89"/>
      <c r="F20" s="89"/>
      <c r="G20" s="98" t="s">
        <v>121</v>
      </c>
      <c r="H20" s="91"/>
      <c r="I20" s="99" t="n">
        <v>16.99</v>
      </c>
      <c r="J20" s="99" t="n">
        <v>17.48</v>
      </c>
      <c r="K20" s="99" t="n">
        <v>17.39</v>
      </c>
      <c r="L20" s="99" t="n">
        <v>17.97</v>
      </c>
      <c r="M20" s="99" t="n">
        <v>18.44</v>
      </c>
      <c r="N20" s="99" t="n">
        <v>19.68</v>
      </c>
      <c r="O20" s="99" t="n">
        <v>19.95</v>
      </c>
      <c r="P20" s="99" t="n">
        <v>17.61</v>
      </c>
      <c r="Q20" s="99" t="n">
        <v>21.21</v>
      </c>
      <c r="R20" s="99" t="n">
        <v>19.12</v>
      </c>
      <c r="S20" s="99" t="n">
        <v>19</v>
      </c>
      <c r="T20" s="100" t="n">
        <f aca="false">SUM(I20:S20)</f>
        <v>204.84</v>
      </c>
      <c r="U20" s="101" t="n">
        <f aca="false">(X20/12)*11</f>
        <v>151.25</v>
      </c>
      <c r="V20" s="102" t="n">
        <f aca="false">T20-U20</f>
        <v>53.59</v>
      </c>
      <c r="W20" s="103" t="n">
        <f aca="false">T20/U20</f>
        <v>1.35431404958678</v>
      </c>
      <c r="X20" s="104" t="n">
        <v>165</v>
      </c>
      <c r="Y20" s="8"/>
    </row>
    <row r="21" customFormat="false" ht="15" hidden="false" customHeight="false" outlineLevel="0" collapsed="false">
      <c r="B21" s="89"/>
      <c r="C21" s="89"/>
      <c r="D21" s="89"/>
      <c r="E21" s="89"/>
      <c r="F21" s="89"/>
      <c r="G21" s="98" t="s">
        <v>122</v>
      </c>
      <c r="H21" s="91"/>
      <c r="I21" s="99" t="n">
        <v>363424.29</v>
      </c>
      <c r="J21" s="99" t="n">
        <v>363424.29</v>
      </c>
      <c r="K21" s="99" t="n">
        <v>363424.29</v>
      </c>
      <c r="L21" s="99" t="n">
        <v>334634.02</v>
      </c>
      <c r="M21" s="99" t="n">
        <v>334634.02</v>
      </c>
      <c r="N21" s="99" t="n">
        <v>334634.02</v>
      </c>
      <c r="O21" s="99" t="n">
        <v>356634.02</v>
      </c>
      <c r="P21" s="99" t="n">
        <v>334634.02</v>
      </c>
      <c r="Q21" s="99" t="n">
        <v>331581.68</v>
      </c>
      <c r="R21" s="99" t="n">
        <v>338039.85</v>
      </c>
      <c r="S21" s="99" t="n">
        <v>338039.85</v>
      </c>
      <c r="T21" s="100" t="n">
        <f aca="false">SUM(I21:S21)</f>
        <v>3793104.35</v>
      </c>
      <c r="U21" s="101" t="n">
        <f aca="false">(X21/12)*11</f>
        <v>4115557.06833334</v>
      </c>
      <c r="V21" s="102" t="n">
        <f aca="false">T21-U21</f>
        <v>-322452.71833334</v>
      </c>
      <c r="W21" s="103" t="n">
        <f aca="false">T21/U21</f>
        <v>0.92165028622385</v>
      </c>
      <c r="X21" s="104" t="n">
        <v>4489698.62</v>
      </c>
      <c r="Y21" s="8" t="s">
        <v>123</v>
      </c>
    </row>
    <row r="22" customFormat="false" ht="15" hidden="false" customHeight="false" outlineLevel="0" collapsed="false">
      <c r="B22" s="89"/>
      <c r="C22" s="89"/>
      <c r="D22" s="89"/>
      <c r="E22" s="89"/>
      <c r="F22" s="89"/>
      <c r="G22" s="98" t="s">
        <v>124</v>
      </c>
      <c r="H22" s="91"/>
      <c r="I22" s="106" t="n">
        <v>12731.67</v>
      </c>
      <c r="J22" s="106" t="n">
        <v>11731.67</v>
      </c>
      <c r="K22" s="106" t="n">
        <v>0</v>
      </c>
      <c r="L22" s="106" t="n">
        <v>0</v>
      </c>
      <c r="M22" s="106" t="n">
        <v>19072.25</v>
      </c>
      <c r="N22" s="106" t="n">
        <v>0</v>
      </c>
      <c r="O22" s="106" t="n">
        <v>0</v>
      </c>
      <c r="P22" s="106" t="n">
        <v>15072.25</v>
      </c>
      <c r="Q22" s="106" t="n">
        <v>11731.67</v>
      </c>
      <c r="R22" s="106" t="n">
        <v>0</v>
      </c>
      <c r="S22" s="106" t="n">
        <v>17422.42</v>
      </c>
      <c r="T22" s="107" t="n">
        <f aca="false">SUM(I22:S22)</f>
        <v>87761.93</v>
      </c>
      <c r="U22" s="108" t="n">
        <f aca="false">(X22/12)*11</f>
        <v>103202.916666667</v>
      </c>
      <c r="V22" s="109" t="n">
        <f aca="false">T22-U22</f>
        <v>-15440.986666667</v>
      </c>
      <c r="W22" s="110" t="n">
        <f aca="false">T22/U22</f>
        <v>0.85038226471312</v>
      </c>
      <c r="X22" s="111" t="n">
        <v>112585</v>
      </c>
      <c r="Y22" s="8" t="s">
        <v>125</v>
      </c>
    </row>
    <row r="23" customFormat="false" ht="15" hidden="false" customHeight="false" outlineLevel="0" collapsed="false">
      <c r="B23" s="89"/>
      <c r="C23" s="89"/>
      <c r="D23" s="89"/>
      <c r="E23" s="89"/>
      <c r="F23" s="90" t="s">
        <v>126</v>
      </c>
      <c r="G23" s="91"/>
      <c r="H23" s="91"/>
      <c r="I23" s="99" t="n">
        <v>376251.45</v>
      </c>
      <c r="J23" s="99" t="n">
        <v>379752.6</v>
      </c>
      <c r="K23" s="99" t="n">
        <v>381322.65</v>
      </c>
      <c r="L23" s="99" t="n">
        <v>340096.03</v>
      </c>
      <c r="M23" s="99" t="n">
        <v>359463.38</v>
      </c>
      <c r="N23" s="99" t="n">
        <v>339627.15</v>
      </c>
      <c r="O23" s="99" t="n">
        <v>365551.96</v>
      </c>
      <c r="P23" s="99" t="n">
        <v>353651.38</v>
      </c>
      <c r="Q23" s="99" t="n">
        <v>350195.56</v>
      </c>
      <c r="R23" s="99" t="n">
        <v>344637.73</v>
      </c>
      <c r="S23" s="99" t="n">
        <v>363158.32</v>
      </c>
      <c r="T23" s="100" t="n">
        <f aca="false">SUM(I23:S23)</f>
        <v>3953708.21</v>
      </c>
      <c r="U23" s="101" t="n">
        <f aca="false">(X23/12)*11</f>
        <v>4292941.57416666</v>
      </c>
      <c r="V23" s="102" t="n">
        <f aca="false">T23-U23</f>
        <v>-339233.36416666</v>
      </c>
      <c r="W23" s="103" t="n">
        <f aca="false">T23/U23</f>
        <v>0.92097880711724</v>
      </c>
      <c r="X23" s="104" t="n">
        <f aca="false">ROUND(X8+SUM(X13:X14)+SUM(X19:X22),5)</f>
        <v>4683208.99</v>
      </c>
      <c r="Y23" s="8"/>
    </row>
    <row r="24" customFormat="false" ht="15" hidden="false" customHeight="false" outlineLevel="0" collapsed="false">
      <c r="B24" s="89"/>
      <c r="C24" s="89"/>
      <c r="D24" s="89"/>
      <c r="E24" s="89"/>
      <c r="F24" s="90" t="s">
        <v>127</v>
      </c>
      <c r="G24" s="91"/>
      <c r="H24" s="91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100" t="n">
        <f aca="false">SUM(I24:S24)</f>
        <v>0</v>
      </c>
      <c r="U24" s="101" t="n">
        <f aca="false">(X24/12)*11</f>
        <v>0</v>
      </c>
      <c r="V24" s="102" t="n">
        <f aca="false">T24-U24</f>
        <v>0</v>
      </c>
      <c r="W24" s="103" t="n">
        <v>0</v>
      </c>
      <c r="X24" s="97"/>
      <c r="Y24" s="8"/>
    </row>
    <row r="25" customFormat="false" ht="15" hidden="false" customHeight="false" outlineLevel="0" collapsed="false">
      <c r="B25" s="89"/>
      <c r="C25" s="89"/>
      <c r="D25" s="89"/>
      <c r="E25" s="89"/>
      <c r="F25" s="89"/>
      <c r="G25" s="98" t="s">
        <v>128</v>
      </c>
      <c r="H25" s="91"/>
      <c r="I25" s="99" t="n">
        <v>0</v>
      </c>
      <c r="J25" s="99" t="n">
        <v>18009.48</v>
      </c>
      <c r="K25" s="99" t="n">
        <v>30630.27</v>
      </c>
      <c r="L25" s="99" t="n">
        <v>14171.89</v>
      </c>
      <c r="M25" s="99" t="n">
        <v>0</v>
      </c>
      <c r="N25" s="99" t="n">
        <v>0</v>
      </c>
      <c r="O25" s="99" t="n">
        <v>25360.05</v>
      </c>
      <c r="P25" s="99" t="n">
        <v>11913.63</v>
      </c>
      <c r="Q25" s="99" t="n">
        <v>29813.94</v>
      </c>
      <c r="R25" s="99" t="n">
        <v>16721.51</v>
      </c>
      <c r="S25" s="106" t="n">
        <v>6369.09</v>
      </c>
      <c r="T25" s="100" t="n">
        <f aca="false">SUM(I25:S25)</f>
        <v>152989.86</v>
      </c>
      <c r="U25" s="101" t="n">
        <f aca="false">(X25/12)*11</f>
        <v>199360.580833334</v>
      </c>
      <c r="V25" s="102" t="n">
        <f aca="false">T25-U25</f>
        <v>-46370.720833334</v>
      </c>
      <c r="W25" s="103" t="n">
        <f aca="false">T25/U25</f>
        <v>0.76740276016702</v>
      </c>
      <c r="X25" s="104" t="n">
        <v>217484.27</v>
      </c>
      <c r="Y25" s="8" t="s">
        <v>129</v>
      </c>
    </row>
    <row r="26" customFormat="false" ht="15" hidden="false" customHeight="false" outlineLevel="0" collapsed="false">
      <c r="B26" s="89"/>
      <c r="C26" s="89"/>
      <c r="D26" s="89"/>
      <c r="E26" s="89"/>
      <c r="F26" s="90" t="s">
        <v>130</v>
      </c>
      <c r="G26" s="91"/>
      <c r="H26" s="91"/>
      <c r="I26" s="112" t="n">
        <v>0</v>
      </c>
      <c r="J26" s="112" t="n">
        <v>18009.48</v>
      </c>
      <c r="K26" s="112" t="n">
        <v>30630.27</v>
      </c>
      <c r="L26" s="112" t="n">
        <v>14171.89</v>
      </c>
      <c r="M26" s="112" t="n">
        <v>0</v>
      </c>
      <c r="N26" s="112" t="n">
        <v>0</v>
      </c>
      <c r="O26" s="112" t="n">
        <v>25360.05</v>
      </c>
      <c r="P26" s="112" t="n">
        <v>11913.63</v>
      </c>
      <c r="Q26" s="112" t="n">
        <v>29813.94</v>
      </c>
      <c r="R26" s="112" t="n">
        <v>16721.51</v>
      </c>
      <c r="S26" s="106" t="n">
        <v>6369.09</v>
      </c>
      <c r="T26" s="113" t="n">
        <f aca="false">SUM(I26:S26)</f>
        <v>152989.86</v>
      </c>
      <c r="U26" s="114" t="n">
        <f aca="false">(X26/12)*11</f>
        <v>199360.580833334</v>
      </c>
      <c r="V26" s="115" t="n">
        <f aca="false">T26-U26</f>
        <v>-46370.720833334</v>
      </c>
      <c r="W26" s="116" t="n">
        <f aca="false">T26/U26</f>
        <v>0.76740276016702</v>
      </c>
      <c r="X26" s="117" t="n">
        <f aca="false">ROUND(SUM(X24:X25),5)</f>
        <v>217484.27</v>
      </c>
      <c r="Y26" s="8"/>
    </row>
    <row r="27" customFormat="false" ht="15" hidden="false" customHeight="false" outlineLevel="0" collapsed="false">
      <c r="B27" s="89"/>
      <c r="C27" s="89"/>
      <c r="D27" s="89"/>
      <c r="E27" s="90" t="s">
        <v>131</v>
      </c>
      <c r="F27" s="89"/>
      <c r="G27" s="91"/>
      <c r="H27" s="91"/>
      <c r="I27" s="118" t="n">
        <v>376251.45</v>
      </c>
      <c r="J27" s="118" t="n">
        <v>397762.08</v>
      </c>
      <c r="K27" s="118" t="n">
        <v>411952.92</v>
      </c>
      <c r="L27" s="118" t="n">
        <v>354267.92</v>
      </c>
      <c r="M27" s="118" t="n">
        <v>359463.38</v>
      </c>
      <c r="N27" s="118" t="n">
        <v>339627.15</v>
      </c>
      <c r="O27" s="118" t="n">
        <v>390912.01</v>
      </c>
      <c r="P27" s="118" t="n">
        <v>365565.01</v>
      </c>
      <c r="Q27" s="118" t="n">
        <v>380009.5</v>
      </c>
      <c r="R27" s="118" t="n">
        <v>361359.24</v>
      </c>
      <c r="S27" s="106" t="n">
        <v>369527.41</v>
      </c>
      <c r="T27" s="119" t="n">
        <f aca="false">SUM(I27:S27)</f>
        <v>4106698.07</v>
      </c>
      <c r="U27" s="120" t="n">
        <f aca="false">(X27/12)*11</f>
        <v>4492302.155</v>
      </c>
      <c r="V27" s="121" t="n">
        <f aca="false">T27-U27</f>
        <v>-385604.085</v>
      </c>
      <c r="W27" s="122" t="n">
        <f aca="false">T27/U27</f>
        <v>0.91416336842551</v>
      </c>
      <c r="X27" s="123" t="n">
        <f aca="false">ROUND(X7+X23+X26,5)</f>
        <v>4900693.26</v>
      </c>
      <c r="Y27" s="8"/>
    </row>
    <row r="28" customFormat="false" ht="15" hidden="false" customHeight="false" outlineLevel="0" collapsed="false">
      <c r="B28" s="89"/>
      <c r="C28" s="89"/>
      <c r="D28" s="90" t="s">
        <v>132</v>
      </c>
      <c r="E28" s="89"/>
      <c r="F28" s="89"/>
      <c r="G28" s="91"/>
      <c r="H28" s="91"/>
      <c r="I28" s="99" t="n">
        <v>376251.45</v>
      </c>
      <c r="J28" s="99" t="n">
        <v>397762.08</v>
      </c>
      <c r="K28" s="99" t="n">
        <v>411952.92</v>
      </c>
      <c r="L28" s="99" t="n">
        <v>354267.92</v>
      </c>
      <c r="M28" s="99" t="n">
        <v>359463.38</v>
      </c>
      <c r="N28" s="99" t="n">
        <v>339627.15</v>
      </c>
      <c r="O28" s="99" t="n">
        <v>390912.01</v>
      </c>
      <c r="P28" s="99" t="n">
        <v>365565.01</v>
      </c>
      <c r="Q28" s="99" t="n">
        <v>380009.5</v>
      </c>
      <c r="R28" s="99" t="n">
        <v>361359.24</v>
      </c>
      <c r="S28" s="99" t="n">
        <v>369527.41</v>
      </c>
      <c r="T28" s="100" t="n">
        <f aca="false">SUM(I28:S28)</f>
        <v>4106698.07</v>
      </c>
      <c r="U28" s="101" t="n">
        <f aca="false">(X28/12)*11</f>
        <v>4492302.155</v>
      </c>
      <c r="V28" s="102" t="n">
        <f aca="false">T28-U28</f>
        <v>-385604.085</v>
      </c>
      <c r="W28" s="103" t="n">
        <f aca="false">T28/U28</f>
        <v>0.91416336842551</v>
      </c>
      <c r="X28" s="104" t="n">
        <f aca="false">X27</f>
        <v>4900693.26</v>
      </c>
      <c r="Y28" s="8"/>
    </row>
    <row r="29" customFormat="false" ht="15" hidden="false" customHeight="false" outlineLevel="0" collapsed="false">
      <c r="B29" s="89"/>
      <c r="C29" s="89"/>
      <c r="D29" s="89"/>
      <c r="E29" s="90" t="s">
        <v>12</v>
      </c>
      <c r="F29" s="89"/>
      <c r="G29" s="91"/>
      <c r="H29" s="91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3"/>
      <c r="U29" s="94"/>
      <c r="V29" s="95"/>
      <c r="W29" s="103" t="n">
        <v>0</v>
      </c>
      <c r="X29" s="97"/>
      <c r="Y29" s="8"/>
    </row>
    <row r="30" customFormat="false" ht="15" hidden="false" customHeight="false" outlineLevel="0" collapsed="false">
      <c r="B30" s="89"/>
      <c r="C30" s="89"/>
      <c r="D30" s="89"/>
      <c r="E30" s="89"/>
      <c r="F30" s="90" t="s">
        <v>133</v>
      </c>
      <c r="G30" s="91"/>
      <c r="H30" s="91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3"/>
      <c r="U30" s="94"/>
      <c r="V30" s="95"/>
      <c r="W30" s="103" t="n">
        <v>0</v>
      </c>
      <c r="X30" s="97"/>
      <c r="Y30" s="8"/>
    </row>
    <row r="31" customFormat="false" ht="15" hidden="false" customHeight="false" outlineLevel="0" collapsed="false">
      <c r="B31" s="89"/>
      <c r="C31" s="89"/>
      <c r="D31" s="89"/>
      <c r="E31" s="89"/>
      <c r="F31" s="89"/>
      <c r="G31" s="98" t="s">
        <v>134</v>
      </c>
      <c r="H31" s="91"/>
      <c r="I31" s="99" t="n">
        <v>116348.23</v>
      </c>
      <c r="J31" s="99" t="n">
        <v>181372.16</v>
      </c>
      <c r="K31" s="99" t="n">
        <v>149876.52</v>
      </c>
      <c r="L31" s="99" t="n">
        <v>150984.53</v>
      </c>
      <c r="M31" s="99" t="n">
        <v>156498.86</v>
      </c>
      <c r="N31" s="99" t="n">
        <v>200250.18</v>
      </c>
      <c r="O31" s="99" t="n">
        <v>176908.49</v>
      </c>
      <c r="P31" s="99" t="n">
        <v>141920.44</v>
      </c>
      <c r="Q31" s="99" t="n">
        <v>52601.99</v>
      </c>
      <c r="R31" s="99" t="n">
        <v>137127.85</v>
      </c>
      <c r="S31" s="99" t="n">
        <v>152816.1</v>
      </c>
      <c r="T31" s="100" t="n">
        <f aca="false">SUM(I31:S31)</f>
        <v>1616705.35</v>
      </c>
      <c r="U31" s="101" t="n">
        <f aca="false">(X31/12)*11</f>
        <v>1734003.59</v>
      </c>
      <c r="V31" s="102" t="n">
        <f aca="false">T31-U31</f>
        <v>-117298.24</v>
      </c>
      <c r="W31" s="103" t="n">
        <f aca="false">T31/U31</f>
        <v>0.93235409622191</v>
      </c>
      <c r="X31" s="104" t="n">
        <v>1891640.28</v>
      </c>
      <c r="Y31" s="8" t="s">
        <v>135</v>
      </c>
    </row>
    <row r="32" customFormat="false" ht="15" hidden="false" customHeight="false" outlineLevel="0" collapsed="false">
      <c r="B32" s="89"/>
      <c r="C32" s="89"/>
      <c r="D32" s="89"/>
      <c r="E32" s="89"/>
      <c r="F32" s="89"/>
      <c r="G32" s="98" t="s">
        <v>136</v>
      </c>
      <c r="H32" s="91"/>
      <c r="I32" s="99" t="n">
        <v>1367.86</v>
      </c>
      <c r="J32" s="99" t="n">
        <v>20651.38</v>
      </c>
      <c r="K32" s="99" t="n">
        <v>16678.09</v>
      </c>
      <c r="L32" s="99" t="n">
        <v>11792.25</v>
      </c>
      <c r="M32" s="99" t="n">
        <v>14524.75</v>
      </c>
      <c r="N32" s="99" t="n">
        <v>15969.43</v>
      </c>
      <c r="O32" s="99" t="n">
        <v>13558.5</v>
      </c>
      <c r="P32" s="99" t="n">
        <v>16255.37</v>
      </c>
      <c r="Q32" s="99" t="n">
        <v>17134.98</v>
      </c>
      <c r="R32" s="99" t="n">
        <v>20963</v>
      </c>
      <c r="S32" s="99" t="n">
        <v>23109</v>
      </c>
      <c r="T32" s="100" t="n">
        <f aca="false">SUM(I32:S32)</f>
        <v>172004.61</v>
      </c>
      <c r="U32" s="101" t="n">
        <f aca="false">(X32/12)*11</f>
        <v>129945.135833334</v>
      </c>
      <c r="V32" s="102" t="n">
        <f aca="false">T32-U32</f>
        <v>42059.474166666</v>
      </c>
      <c r="W32" s="103" t="n">
        <f aca="false">T32/U32</f>
        <v>1.32367101620957</v>
      </c>
      <c r="X32" s="104" t="n">
        <v>141758.33</v>
      </c>
      <c r="Y32" s="8"/>
    </row>
    <row r="33" customFormat="false" ht="15" hidden="false" customHeight="false" outlineLevel="0" collapsed="false">
      <c r="B33" s="89"/>
      <c r="C33" s="89"/>
      <c r="D33" s="89"/>
      <c r="E33" s="89"/>
      <c r="F33" s="89"/>
      <c r="G33" s="98" t="s">
        <v>137</v>
      </c>
      <c r="H33" s="91"/>
      <c r="I33" s="99" t="n">
        <v>6684.34</v>
      </c>
      <c r="J33" s="99" t="n">
        <v>4232.42</v>
      </c>
      <c r="K33" s="99" t="n">
        <v>3432.42</v>
      </c>
      <c r="L33" s="99" t="n">
        <v>3432.42</v>
      </c>
      <c r="M33" s="99" t="n">
        <v>3432.42</v>
      </c>
      <c r="N33" s="99" t="n">
        <v>4132.42</v>
      </c>
      <c r="O33" s="99" t="n">
        <v>3432.42</v>
      </c>
      <c r="P33" s="99" t="n">
        <v>10373.81</v>
      </c>
      <c r="Q33" s="99" t="n">
        <v>50109.34</v>
      </c>
      <c r="R33" s="99" t="n">
        <v>10373.81</v>
      </c>
      <c r="S33" s="99" t="n">
        <v>12273.81</v>
      </c>
      <c r="T33" s="100" t="n">
        <f aca="false">SUM(I33:S33)</f>
        <v>111909.63</v>
      </c>
      <c r="U33" s="101" t="n">
        <f aca="false">(X33/12)*11</f>
        <v>86324.0033333334</v>
      </c>
      <c r="V33" s="102" t="n">
        <f aca="false">T33-U33</f>
        <v>25585.6266666666</v>
      </c>
      <c r="W33" s="103" t="n">
        <f aca="false">T33/U33</f>
        <v>1.2963906408264</v>
      </c>
      <c r="X33" s="104" t="n">
        <v>94171.64</v>
      </c>
      <c r="Y33" s="8" t="s">
        <v>138</v>
      </c>
    </row>
    <row r="34" customFormat="false" ht="15" hidden="false" customHeight="false" outlineLevel="0" collapsed="false">
      <c r="B34" s="89"/>
      <c r="C34" s="89"/>
      <c r="D34" s="89"/>
      <c r="E34" s="89"/>
      <c r="F34" s="89"/>
      <c r="G34" s="98" t="s">
        <v>139</v>
      </c>
      <c r="H34" s="91"/>
      <c r="I34" s="99" t="n">
        <v>5478.93</v>
      </c>
      <c r="J34" s="99" t="n">
        <v>5916.66</v>
      </c>
      <c r="K34" s="99" t="n">
        <v>5916.66</v>
      </c>
      <c r="L34" s="99" t="n">
        <v>2250</v>
      </c>
      <c r="M34" s="99" t="n">
        <v>5877.85</v>
      </c>
      <c r="N34" s="99" t="n">
        <v>9470.66</v>
      </c>
      <c r="O34" s="99" t="n">
        <v>11345.75</v>
      </c>
      <c r="P34" s="99" t="n">
        <v>4847.33</v>
      </c>
      <c r="Q34" s="99" t="n">
        <v>-5528.99</v>
      </c>
      <c r="R34" s="99" t="n">
        <v>3735.33</v>
      </c>
      <c r="S34" s="99" t="n">
        <v>3885.33</v>
      </c>
      <c r="T34" s="100" t="n">
        <f aca="false">SUM(I34:S34)</f>
        <v>53195.51</v>
      </c>
      <c r="U34" s="101" t="n">
        <f aca="false">(X34/12)*11</f>
        <v>98223.5833333334</v>
      </c>
      <c r="V34" s="102" t="n">
        <f aca="false">T34-U34</f>
        <v>-45028.073333333</v>
      </c>
      <c r="W34" s="103" t="n">
        <f aca="false">T34/U34</f>
        <v>0.54157574173887</v>
      </c>
      <c r="X34" s="104" t="n">
        <v>107153</v>
      </c>
      <c r="Y34" s="8" t="s">
        <v>140</v>
      </c>
    </row>
    <row r="35" customFormat="false" ht="15" hidden="false" customHeight="false" outlineLevel="0" collapsed="false">
      <c r="B35" s="89"/>
      <c r="C35" s="89"/>
      <c r="D35" s="89"/>
      <c r="E35" s="89"/>
      <c r="F35" s="89"/>
      <c r="G35" s="98" t="s">
        <v>141</v>
      </c>
      <c r="H35" s="91"/>
      <c r="I35" s="99" t="n">
        <v>11266.02</v>
      </c>
      <c r="J35" s="99" t="n">
        <v>12652.01</v>
      </c>
      <c r="K35" s="99" t="n">
        <v>15888.87</v>
      </c>
      <c r="L35" s="99" t="n">
        <v>7746.91</v>
      </c>
      <c r="M35" s="99" t="n">
        <v>12945.52</v>
      </c>
      <c r="N35" s="99" t="n">
        <v>10545.55</v>
      </c>
      <c r="O35" s="99" t="n">
        <v>14887.38</v>
      </c>
      <c r="P35" s="99" t="n">
        <v>30621.64</v>
      </c>
      <c r="Q35" s="99" t="n">
        <v>14226.96</v>
      </c>
      <c r="R35" s="99" t="n">
        <v>12925.65</v>
      </c>
      <c r="S35" s="99" t="n">
        <v>14913.18</v>
      </c>
      <c r="T35" s="100" t="n">
        <f aca="false">SUM(I35:S35)</f>
        <v>158619.69</v>
      </c>
      <c r="U35" s="101" t="n">
        <f aca="false">(X35/12)*11</f>
        <v>177100</v>
      </c>
      <c r="V35" s="102" t="n">
        <f aca="false">T35-U35</f>
        <v>-18480.31</v>
      </c>
      <c r="W35" s="103" t="n">
        <f aca="false">T35/U35</f>
        <v>0.89565042348955</v>
      </c>
      <c r="X35" s="104" t="n">
        <v>193200</v>
      </c>
      <c r="Y35" s="8" t="s">
        <v>142</v>
      </c>
    </row>
    <row r="36" customFormat="false" ht="15" hidden="false" customHeight="false" outlineLevel="0" collapsed="false">
      <c r="B36" s="89"/>
      <c r="C36" s="89"/>
      <c r="D36" s="89"/>
      <c r="E36" s="89"/>
      <c r="F36" s="89"/>
      <c r="G36" s="98" t="s">
        <v>143</v>
      </c>
      <c r="H36" s="91"/>
      <c r="I36" s="99" t="n">
        <v>1930.62</v>
      </c>
      <c r="J36" s="99" t="n">
        <v>3887.12</v>
      </c>
      <c r="K36" s="99" t="n">
        <v>2223.66</v>
      </c>
      <c r="L36" s="99" t="n">
        <v>1972.42</v>
      </c>
      <c r="M36" s="99" t="n">
        <v>2920.22</v>
      </c>
      <c r="N36" s="99" t="n">
        <v>3012.86</v>
      </c>
      <c r="O36" s="99" t="n">
        <v>2701.47</v>
      </c>
      <c r="P36" s="99" t="n">
        <v>2195.06</v>
      </c>
      <c r="Q36" s="99" t="n">
        <v>1356.94</v>
      </c>
      <c r="R36" s="99" t="n">
        <v>2143.38</v>
      </c>
      <c r="S36" s="99" t="n">
        <v>2502.9</v>
      </c>
      <c r="T36" s="100" t="n">
        <f aca="false">SUM(I36:S36)</f>
        <v>26846.65</v>
      </c>
      <c r="U36" s="101" t="n">
        <f aca="false">(X36/12)*11</f>
        <v>29507.3533333334</v>
      </c>
      <c r="V36" s="102" t="n">
        <f aca="false">T36-U36</f>
        <v>-2660.7033333334</v>
      </c>
      <c r="W36" s="103" t="n">
        <f aca="false">T36/U36</f>
        <v>0.90982914315369</v>
      </c>
      <c r="X36" s="104" t="n">
        <v>32189.84</v>
      </c>
      <c r="Y36" s="8" t="s">
        <v>144</v>
      </c>
    </row>
    <row r="37" customFormat="false" ht="15" hidden="false" customHeight="false" outlineLevel="0" collapsed="false">
      <c r="B37" s="89"/>
      <c r="C37" s="89"/>
      <c r="D37" s="89"/>
      <c r="E37" s="89"/>
      <c r="F37" s="89"/>
      <c r="G37" s="98" t="s">
        <v>145</v>
      </c>
      <c r="H37" s="91"/>
      <c r="I37" s="99" t="n">
        <v>21104.48</v>
      </c>
      <c r="J37" s="99" t="n">
        <v>26356.49</v>
      </c>
      <c r="K37" s="99" t="n">
        <v>25874.16</v>
      </c>
      <c r="L37" s="99" t="n">
        <v>26520.21</v>
      </c>
      <c r="M37" s="99" t="n">
        <v>27633.78</v>
      </c>
      <c r="N37" s="99" t="n">
        <v>28600.74</v>
      </c>
      <c r="O37" s="99" t="n">
        <v>28152.68</v>
      </c>
      <c r="P37" s="99" t="n">
        <v>26975.13</v>
      </c>
      <c r="Q37" s="99" t="n">
        <v>18423.17</v>
      </c>
      <c r="R37" s="99" t="n">
        <v>25119.49</v>
      </c>
      <c r="S37" s="99" t="n">
        <v>25821.64</v>
      </c>
      <c r="T37" s="100" t="n">
        <f aca="false">SUM(I37:S37)</f>
        <v>280581.97</v>
      </c>
      <c r="U37" s="101" t="n">
        <f aca="false">(X37/12)*11</f>
        <v>290373.251666666</v>
      </c>
      <c r="V37" s="102" t="n">
        <f aca="false">T37-U37</f>
        <v>-9791.281666666</v>
      </c>
      <c r="W37" s="103" t="n">
        <f aca="false">T37/U37</f>
        <v>0.96628035946677</v>
      </c>
      <c r="X37" s="104" t="n">
        <v>316770.82</v>
      </c>
      <c r="Y37" s="8" t="s">
        <v>146</v>
      </c>
    </row>
    <row r="38" customFormat="false" ht="15" hidden="false" customHeight="false" outlineLevel="0" collapsed="false">
      <c r="B38" s="89"/>
      <c r="C38" s="89"/>
      <c r="D38" s="89"/>
      <c r="E38" s="89"/>
      <c r="F38" s="89"/>
      <c r="G38" s="98" t="s">
        <v>147</v>
      </c>
      <c r="H38" s="91"/>
      <c r="I38" s="99" t="n">
        <v>26</v>
      </c>
      <c r="J38" s="99" t="n">
        <v>1430</v>
      </c>
      <c r="K38" s="99" t="n">
        <v>954.9</v>
      </c>
      <c r="L38" s="99" t="n">
        <v>336.45</v>
      </c>
      <c r="M38" s="99" t="n">
        <v>230.01</v>
      </c>
      <c r="N38" s="99" t="n">
        <v>327.96</v>
      </c>
      <c r="O38" s="99" t="n">
        <v>2725.46</v>
      </c>
      <c r="P38" s="99" t="n">
        <v>2050.65</v>
      </c>
      <c r="Q38" s="99" t="n">
        <v>553.69</v>
      </c>
      <c r="R38" s="99" t="n">
        <v>49.66</v>
      </c>
      <c r="S38" s="99" t="n">
        <v>29.44</v>
      </c>
      <c r="T38" s="100" t="n">
        <f aca="false">SUM(I38:S38)</f>
        <v>8714.22</v>
      </c>
      <c r="U38" s="101" t="n">
        <f aca="false">(X38/12)*11</f>
        <v>2633.4</v>
      </c>
      <c r="V38" s="102" t="n">
        <f aca="false">T38-U38</f>
        <v>6080.82</v>
      </c>
      <c r="W38" s="103" t="n">
        <f aca="false">T38/U38</f>
        <v>3.30911369332422</v>
      </c>
      <c r="X38" s="104" t="n">
        <v>2872.8</v>
      </c>
      <c r="Y38" s="8" t="s">
        <v>148</v>
      </c>
    </row>
    <row r="39" customFormat="false" ht="15" hidden="false" customHeight="false" outlineLevel="0" collapsed="false">
      <c r="B39" s="89"/>
      <c r="C39" s="89"/>
      <c r="D39" s="89"/>
      <c r="E39" s="89"/>
      <c r="F39" s="89"/>
      <c r="G39" s="98" t="s">
        <v>149</v>
      </c>
      <c r="H39" s="91"/>
      <c r="I39" s="99" t="n">
        <v>887.09</v>
      </c>
      <c r="J39" s="99" t="n">
        <v>963.38</v>
      </c>
      <c r="K39" s="99" t="n">
        <v>963.38</v>
      </c>
      <c r="L39" s="99" t="n">
        <v>963.44</v>
      </c>
      <c r="M39" s="99" t="n">
        <v>810.79</v>
      </c>
      <c r="N39" s="99" t="n">
        <v>817.79</v>
      </c>
      <c r="O39" s="99" t="n">
        <v>2812.56</v>
      </c>
      <c r="P39" s="99" t="n">
        <v>817.79</v>
      </c>
      <c r="Q39" s="99" t="n">
        <v>817.79</v>
      </c>
      <c r="R39" s="99" t="n">
        <v>817.79</v>
      </c>
      <c r="S39" s="99" t="n">
        <v>817.79</v>
      </c>
      <c r="T39" s="100" t="n">
        <f aca="false">SUM(I39:S39)</f>
        <v>11489.59</v>
      </c>
      <c r="U39" s="101" t="n">
        <f aca="false">(X39/12)*11</f>
        <v>9098.79666666666</v>
      </c>
      <c r="V39" s="102" t="n">
        <f aca="false">T39-U39</f>
        <v>2390.79333333334</v>
      </c>
      <c r="W39" s="103" t="n">
        <f aca="false">T39/U39</f>
        <v>1.2627592879498</v>
      </c>
      <c r="X39" s="104" t="n">
        <v>9925.96</v>
      </c>
      <c r="Y39" s="8" t="s">
        <v>150</v>
      </c>
    </row>
    <row r="40" customFormat="false" ht="15" hidden="false" customHeight="false" outlineLevel="0" collapsed="false">
      <c r="B40" s="89"/>
      <c r="C40" s="89"/>
      <c r="D40" s="89"/>
      <c r="E40" s="89"/>
      <c r="F40" s="89"/>
      <c r="G40" s="98" t="s">
        <v>151</v>
      </c>
      <c r="H40" s="91"/>
      <c r="I40" s="99" t="n">
        <v>726.85</v>
      </c>
      <c r="J40" s="99" t="n">
        <v>803.48</v>
      </c>
      <c r="K40" s="99" t="n">
        <v>824.31</v>
      </c>
      <c r="L40" s="99" t="n">
        <v>824.31</v>
      </c>
      <c r="M40" s="99" t="n">
        <v>824.31</v>
      </c>
      <c r="N40" s="99" t="n">
        <v>824.31</v>
      </c>
      <c r="O40" s="99" t="n">
        <v>824.31</v>
      </c>
      <c r="P40" s="99" t="n">
        <v>824.31</v>
      </c>
      <c r="Q40" s="99" t="n">
        <v>824.31</v>
      </c>
      <c r="R40" s="99" t="n">
        <v>774.31</v>
      </c>
      <c r="S40" s="99" t="n">
        <v>774.31</v>
      </c>
      <c r="T40" s="100" t="n">
        <f aca="false">SUM(I40:S40)</f>
        <v>8849.12</v>
      </c>
      <c r="U40" s="101" t="n">
        <f aca="false">(X40/12)*11</f>
        <v>38500</v>
      </c>
      <c r="V40" s="102" t="n">
        <f aca="false">T40-U40</f>
        <v>-29650.88</v>
      </c>
      <c r="W40" s="103" t="n">
        <f aca="false">T40/U40</f>
        <v>0.22984727272727</v>
      </c>
      <c r="X40" s="104" t="n">
        <v>42000</v>
      </c>
      <c r="Y40" s="8"/>
    </row>
    <row r="41" customFormat="false" ht="15" hidden="false" customHeight="false" outlineLevel="0" collapsed="false">
      <c r="B41" s="89"/>
      <c r="C41" s="89"/>
      <c r="D41" s="89"/>
      <c r="E41" s="89"/>
      <c r="F41" s="89"/>
      <c r="G41" s="98" t="s">
        <v>152</v>
      </c>
      <c r="H41" s="91"/>
      <c r="I41" s="99" t="n">
        <v>192</v>
      </c>
      <c r="J41" s="99" t="n">
        <v>252</v>
      </c>
      <c r="K41" s="99" t="n">
        <v>228</v>
      </c>
      <c r="L41" s="99" t="n">
        <v>210</v>
      </c>
      <c r="M41" s="99" t="n">
        <v>530.83</v>
      </c>
      <c r="N41" s="99" t="n">
        <v>216</v>
      </c>
      <c r="O41" s="99" t="n">
        <v>252</v>
      </c>
      <c r="P41" s="99" t="n">
        <v>210</v>
      </c>
      <c r="Q41" s="99" t="n">
        <v>204</v>
      </c>
      <c r="R41" s="99" t="n">
        <v>210</v>
      </c>
      <c r="S41" s="99" t="n">
        <v>204</v>
      </c>
      <c r="T41" s="100" t="n">
        <f aca="false">SUM(I41:S41)</f>
        <v>2708.83</v>
      </c>
      <c r="U41" s="101" t="n">
        <f aca="false">(X41/12)*11</f>
        <v>2772</v>
      </c>
      <c r="V41" s="102" t="n">
        <f aca="false">T41-U41</f>
        <v>-63.17</v>
      </c>
      <c r="W41" s="103" t="n">
        <f aca="false">T41/U41</f>
        <v>0.9772113997114</v>
      </c>
      <c r="X41" s="104" t="n">
        <v>3024</v>
      </c>
      <c r="Y41" s="8" t="s">
        <v>153</v>
      </c>
    </row>
    <row r="42" customFormat="false" ht="15" hidden="false" customHeight="false" outlineLevel="0" collapsed="false">
      <c r="B42" s="89"/>
      <c r="C42" s="89"/>
      <c r="D42" s="89"/>
      <c r="E42" s="89"/>
      <c r="F42" s="89"/>
      <c r="G42" s="98" t="s">
        <v>154</v>
      </c>
      <c r="H42" s="91"/>
      <c r="I42" s="99" t="n">
        <v>3712.53</v>
      </c>
      <c r="J42" s="99" t="n">
        <v>0</v>
      </c>
      <c r="K42" s="99" t="n">
        <v>0</v>
      </c>
      <c r="L42" s="99" t="n">
        <v>0</v>
      </c>
      <c r="M42" s="99" t="n">
        <v>0</v>
      </c>
      <c r="N42" s="99" t="n">
        <v>0</v>
      </c>
      <c r="O42" s="99" t="n">
        <v>0</v>
      </c>
      <c r="P42" s="99" t="n">
        <v>0</v>
      </c>
      <c r="Q42" s="99" t="n">
        <v>0</v>
      </c>
      <c r="R42" s="99" t="n">
        <v>0</v>
      </c>
      <c r="S42" s="99" t="n">
        <v>0</v>
      </c>
      <c r="T42" s="100" t="n">
        <f aca="false">SUM(I42:S42)</f>
        <v>3712.53</v>
      </c>
      <c r="U42" s="101" t="n">
        <f aca="false">(X42/12)*11</f>
        <v>0</v>
      </c>
      <c r="V42" s="102" t="n">
        <f aca="false">T42-U42</f>
        <v>3712.53</v>
      </c>
      <c r="W42" s="103" t="n">
        <v>0</v>
      </c>
      <c r="X42" s="104" t="n">
        <v>0</v>
      </c>
      <c r="Y42" s="8" t="s">
        <v>155</v>
      </c>
    </row>
    <row r="43" customFormat="false" ht="15" hidden="false" customHeight="false" outlineLevel="0" collapsed="false">
      <c r="B43" s="89"/>
      <c r="C43" s="89"/>
      <c r="D43" s="89"/>
      <c r="E43" s="89"/>
      <c r="F43" s="89"/>
      <c r="G43" s="98" t="s">
        <v>156</v>
      </c>
      <c r="H43" s="91"/>
      <c r="I43" s="99" t="n">
        <v>3187.63</v>
      </c>
      <c r="J43" s="99" t="n">
        <v>3692.52</v>
      </c>
      <c r="K43" s="99" t="n">
        <v>312.26</v>
      </c>
      <c r="L43" s="99" t="n">
        <v>815.13</v>
      </c>
      <c r="M43" s="99" t="n">
        <v>573.1</v>
      </c>
      <c r="N43" s="99" t="n">
        <v>144.95</v>
      </c>
      <c r="O43" s="99" t="n">
        <v>0</v>
      </c>
      <c r="P43" s="99" t="n">
        <v>0</v>
      </c>
      <c r="Q43" s="99" t="n">
        <v>0</v>
      </c>
      <c r="R43" s="99" t="n">
        <v>1660</v>
      </c>
      <c r="S43" s="99" t="n">
        <v>198.07</v>
      </c>
      <c r="T43" s="100" t="n">
        <f aca="false">SUM(I43:S43)</f>
        <v>10583.66</v>
      </c>
      <c r="U43" s="101" t="n">
        <f aca="false">(X43/12)*11</f>
        <v>9372.33916666666</v>
      </c>
      <c r="V43" s="102" t="n">
        <f aca="false">T43-U43</f>
        <v>1211.32083333334</v>
      </c>
      <c r="W43" s="103" t="n">
        <f aca="false">T43/U43</f>
        <v>1.12924423794238</v>
      </c>
      <c r="X43" s="104" t="n">
        <v>10224.37</v>
      </c>
      <c r="Y43" s="8" t="s">
        <v>157</v>
      </c>
    </row>
    <row r="44" customFormat="false" ht="15" hidden="false" customHeight="false" outlineLevel="0" collapsed="false">
      <c r="B44" s="89"/>
      <c r="C44" s="89"/>
      <c r="D44" s="89"/>
      <c r="E44" s="89"/>
      <c r="F44" s="89"/>
      <c r="G44" s="98" t="s">
        <v>158</v>
      </c>
      <c r="H44" s="91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9" t="n">
        <v>0</v>
      </c>
      <c r="T44" s="100" t="n">
        <f aca="false">SUM(I44:S44)</f>
        <v>0</v>
      </c>
      <c r="U44" s="101" t="n">
        <f aca="false">(X44/12)*11</f>
        <v>5216.32833333334</v>
      </c>
      <c r="V44" s="102" t="n">
        <f aca="false">T44-U44</f>
        <v>-5216.3283333333</v>
      </c>
      <c r="W44" s="103" t="n">
        <f aca="false">T44/U44</f>
        <v>0</v>
      </c>
      <c r="X44" s="104" t="n">
        <v>5690.54</v>
      </c>
      <c r="Y44" s="8"/>
    </row>
    <row r="45" customFormat="false" ht="15" hidden="false" customHeight="false" outlineLevel="0" collapsed="false">
      <c r="B45" s="89"/>
      <c r="C45" s="89"/>
      <c r="D45" s="89"/>
      <c r="E45" s="89"/>
      <c r="F45" s="89"/>
      <c r="G45" s="98" t="s">
        <v>159</v>
      </c>
      <c r="H45" s="91"/>
      <c r="I45" s="99" t="n">
        <v>1125</v>
      </c>
      <c r="J45" s="99" t="n">
        <v>4616.4</v>
      </c>
      <c r="K45" s="99" t="n">
        <v>0</v>
      </c>
      <c r="L45" s="99" t="n">
        <v>1131.67</v>
      </c>
      <c r="M45" s="99" t="n">
        <v>645.67</v>
      </c>
      <c r="N45" s="99" t="n">
        <v>3005.67</v>
      </c>
      <c r="O45" s="99" t="n">
        <v>645.67</v>
      </c>
      <c r="P45" s="99" t="n">
        <v>645.67</v>
      </c>
      <c r="Q45" s="99" t="n">
        <v>645.67</v>
      </c>
      <c r="R45" s="99" t="n">
        <v>645.67</v>
      </c>
      <c r="S45" s="99" t="n">
        <v>645.67</v>
      </c>
      <c r="T45" s="100" t="n">
        <f aca="false">SUM(I45:S45)</f>
        <v>13752.76</v>
      </c>
      <c r="U45" s="101" t="n">
        <f aca="false">(X45/12)*11</f>
        <v>40846.3</v>
      </c>
      <c r="V45" s="102" t="n">
        <f aca="false">T45-U45</f>
        <v>-27093.54</v>
      </c>
      <c r="W45" s="103" t="n">
        <f aca="false">T45/U45</f>
        <v>0.33669536775669</v>
      </c>
      <c r="X45" s="104" t="n">
        <v>44559.6</v>
      </c>
      <c r="Y45" s="8" t="s">
        <v>160</v>
      </c>
    </row>
    <row r="46" customFormat="false" ht="15" hidden="false" customHeight="false" outlineLevel="0" collapsed="false">
      <c r="B46" s="89"/>
      <c r="C46" s="89"/>
      <c r="D46" s="89"/>
      <c r="E46" s="89"/>
      <c r="F46" s="89"/>
      <c r="G46" s="98" t="s">
        <v>161</v>
      </c>
      <c r="H46" s="91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9" t="n">
        <v>0</v>
      </c>
      <c r="T46" s="100" t="n">
        <f aca="false">SUM(I46:S46)</f>
        <v>0</v>
      </c>
      <c r="U46" s="101" t="n">
        <f aca="false">(X46/12)*11</f>
        <v>6132.5</v>
      </c>
      <c r="V46" s="102" t="n">
        <f aca="false">T46-U46</f>
        <v>-6132.5</v>
      </c>
      <c r="W46" s="103" t="n">
        <f aca="false">T46/U46</f>
        <v>0</v>
      </c>
      <c r="X46" s="104" t="n">
        <v>6690</v>
      </c>
      <c r="Y46" s="8"/>
    </row>
    <row r="47" customFormat="false" ht="15" hidden="false" customHeight="false" outlineLevel="0" collapsed="false">
      <c r="B47" s="89"/>
      <c r="C47" s="89"/>
      <c r="D47" s="89"/>
      <c r="E47" s="89"/>
      <c r="F47" s="89"/>
      <c r="G47" s="98" t="s">
        <v>162</v>
      </c>
      <c r="H47" s="91"/>
      <c r="I47" s="99" t="n">
        <v>-227.99</v>
      </c>
      <c r="J47" s="99" t="n">
        <v>0</v>
      </c>
      <c r="K47" s="99" t="n">
        <v>0</v>
      </c>
      <c r="L47" s="99" t="n">
        <v>0</v>
      </c>
      <c r="M47" s="99" t="n">
        <v>0</v>
      </c>
      <c r="N47" s="99" t="n">
        <v>0</v>
      </c>
      <c r="O47" s="99" t="n">
        <v>0</v>
      </c>
      <c r="P47" s="99" t="n">
        <v>0</v>
      </c>
      <c r="Q47" s="99" t="n">
        <v>0</v>
      </c>
      <c r="R47" s="99" t="n">
        <v>0</v>
      </c>
      <c r="S47" s="99" t="n">
        <v>0</v>
      </c>
      <c r="T47" s="100" t="n">
        <f aca="false">SUM(I47:S47)</f>
        <v>-227.99</v>
      </c>
      <c r="U47" s="101" t="n">
        <f aca="false">(X47/12)*11</f>
        <v>26106.6666666666</v>
      </c>
      <c r="V47" s="102" t="n">
        <f aca="false">T47-U47</f>
        <v>-26334.656666667</v>
      </c>
      <c r="W47" s="103" t="n">
        <f aca="false">T47/U47</f>
        <v>-0.0087330183861</v>
      </c>
      <c r="X47" s="104" t="n">
        <v>28480</v>
      </c>
      <c r="Y47" s="8" t="s">
        <v>163</v>
      </c>
    </row>
    <row r="48" customFormat="false" ht="15" hidden="false" customHeight="false" outlineLevel="0" collapsed="false">
      <c r="B48" s="89"/>
      <c r="C48" s="89"/>
      <c r="D48" s="89"/>
      <c r="E48" s="89"/>
      <c r="F48" s="89"/>
      <c r="G48" s="98" t="s">
        <v>164</v>
      </c>
      <c r="H48" s="91"/>
      <c r="I48" s="106" t="n">
        <v>0</v>
      </c>
      <c r="J48" s="106" t="n">
        <v>0</v>
      </c>
      <c r="K48" s="106" t="n">
        <v>2873.85</v>
      </c>
      <c r="L48" s="106" t="n">
        <v>0</v>
      </c>
      <c r="M48" s="106" t="n">
        <v>0</v>
      </c>
      <c r="N48" s="106" t="n">
        <v>948.69</v>
      </c>
      <c r="O48" s="106" t="n">
        <v>0</v>
      </c>
      <c r="P48" s="106" t="n">
        <v>0</v>
      </c>
      <c r="Q48" s="106" t="n">
        <v>0</v>
      </c>
      <c r="R48" s="106" t="n">
        <v>0</v>
      </c>
      <c r="S48" s="106" t="n">
        <v>0</v>
      </c>
      <c r="T48" s="107" t="n">
        <f aca="false">SUM(I48:S48)</f>
        <v>3822.54</v>
      </c>
      <c r="U48" s="108" t="n">
        <f aca="false">(X48/12)*11</f>
        <v>4811.4</v>
      </c>
      <c r="V48" s="109" t="n">
        <f aca="false">T48-U48</f>
        <v>-988.86</v>
      </c>
      <c r="W48" s="110" t="n">
        <f aca="false">T48/U48</f>
        <v>0.79447562040155</v>
      </c>
      <c r="X48" s="111" t="n">
        <v>5248.8</v>
      </c>
      <c r="Y48" s="8"/>
    </row>
    <row r="49" customFormat="false" ht="15" hidden="false" customHeight="false" outlineLevel="0" collapsed="false">
      <c r="B49" s="89"/>
      <c r="C49" s="89"/>
      <c r="D49" s="89"/>
      <c r="E49" s="89"/>
      <c r="F49" s="90" t="s">
        <v>165</v>
      </c>
      <c r="G49" s="91"/>
      <c r="H49" s="91"/>
      <c r="I49" s="99" t="n">
        <v>173809.59</v>
      </c>
      <c r="J49" s="99" t="n">
        <v>266826.02</v>
      </c>
      <c r="K49" s="99" t="n">
        <v>226047.08</v>
      </c>
      <c r="L49" s="99" t="n">
        <v>208979.74</v>
      </c>
      <c r="M49" s="99" t="n">
        <v>227448.11</v>
      </c>
      <c r="N49" s="99" t="n">
        <v>278267.21</v>
      </c>
      <c r="O49" s="99" t="n">
        <v>258246.69</v>
      </c>
      <c r="P49" s="99" t="n">
        <v>237737.2</v>
      </c>
      <c r="Q49" s="99" t="n">
        <v>151369.85</v>
      </c>
      <c r="R49" s="99" t="n">
        <v>216545.94</v>
      </c>
      <c r="S49" s="99" t="n">
        <f aca="false">SUM(S31:S48)</f>
        <v>237991.24</v>
      </c>
      <c r="T49" s="100" t="n">
        <f aca="false">SUM(T31:T48)+0.04</f>
        <v>2483268.71</v>
      </c>
      <c r="U49" s="101" t="n">
        <f aca="false">(X49/12)*11</f>
        <v>2690966.64833334</v>
      </c>
      <c r="V49" s="102" t="n">
        <f aca="false">T49-U49</f>
        <v>-207697.93833334</v>
      </c>
      <c r="W49" s="103" t="n">
        <f aca="false">T49/U49</f>
        <v>0.92281660626973</v>
      </c>
      <c r="X49" s="104" t="n">
        <f aca="false">ROUND(SUM(X30:X48),5)</f>
        <v>2935599.98</v>
      </c>
      <c r="Y49" s="8"/>
    </row>
    <row r="50" customFormat="false" ht="15" hidden="false" customHeight="false" outlineLevel="0" collapsed="false">
      <c r="B50" s="89"/>
      <c r="C50" s="89"/>
      <c r="D50" s="89"/>
      <c r="E50" s="89"/>
      <c r="F50" s="90" t="s">
        <v>166</v>
      </c>
      <c r="G50" s="91"/>
      <c r="H50" s="91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100" t="n">
        <f aca="false">SUM(I50:S50)</f>
        <v>0</v>
      </c>
      <c r="U50" s="101" t="n">
        <f aca="false">(X50/12)*11</f>
        <v>0</v>
      </c>
      <c r="V50" s="102" t="n">
        <f aca="false">T50-U50</f>
        <v>0</v>
      </c>
      <c r="W50" s="103" t="n">
        <v>0</v>
      </c>
      <c r="X50" s="97"/>
      <c r="Y50" s="8"/>
    </row>
    <row r="51" customFormat="false" ht="15" hidden="false" customHeight="false" outlineLevel="0" collapsed="false">
      <c r="B51" s="89"/>
      <c r="C51" s="89"/>
      <c r="D51" s="89"/>
      <c r="E51" s="89"/>
      <c r="F51" s="89"/>
      <c r="G51" s="98" t="s">
        <v>167</v>
      </c>
      <c r="H51" s="91"/>
      <c r="I51" s="99" t="n">
        <v>2116.67</v>
      </c>
      <c r="J51" s="99" t="n">
        <v>2116.67</v>
      </c>
      <c r="K51" s="99" t="n">
        <v>2116.67</v>
      </c>
      <c r="L51" s="99" t="n">
        <v>2116.67</v>
      </c>
      <c r="M51" s="99" t="n">
        <v>2116.67</v>
      </c>
      <c r="N51" s="99" t="n">
        <v>2366.67</v>
      </c>
      <c r="O51" s="99" t="n">
        <v>2116.67</v>
      </c>
      <c r="P51" s="99" t="n">
        <v>2116.67</v>
      </c>
      <c r="Q51" s="99" t="n">
        <v>2116.67</v>
      </c>
      <c r="R51" s="99" t="n">
        <v>2116.67</v>
      </c>
      <c r="S51" s="99" t="n">
        <v>2266.67</v>
      </c>
      <c r="T51" s="100" t="n">
        <f aca="false">SUM(I51:S51)</f>
        <v>23683.37</v>
      </c>
      <c r="U51" s="101" t="n">
        <f aca="false">(X51/12)*11</f>
        <v>27866.6666666666</v>
      </c>
      <c r="V51" s="102" t="n">
        <f aca="false">T51-U51</f>
        <v>-4183.2966666666</v>
      </c>
      <c r="W51" s="103" t="n">
        <f aca="false">T51/U51</f>
        <v>0.8498816985646</v>
      </c>
      <c r="X51" s="104" t="n">
        <v>30400</v>
      </c>
      <c r="Y51" s="8" t="s">
        <v>144</v>
      </c>
    </row>
    <row r="52" customFormat="false" ht="15" hidden="false" customHeight="false" outlineLevel="0" collapsed="false">
      <c r="B52" s="89"/>
      <c r="C52" s="89"/>
      <c r="D52" s="89"/>
      <c r="E52" s="89"/>
      <c r="F52" s="89"/>
      <c r="G52" s="98" t="s">
        <v>168</v>
      </c>
      <c r="H52" s="91"/>
      <c r="I52" s="99" t="n">
        <v>4141.08</v>
      </c>
      <c r="J52" s="99" t="n">
        <v>4361.08</v>
      </c>
      <c r="K52" s="99" t="n">
        <v>4448.58</v>
      </c>
      <c r="L52" s="99" t="n">
        <v>4361.08</v>
      </c>
      <c r="M52" s="99" t="n">
        <v>4411.08</v>
      </c>
      <c r="N52" s="99" t="n">
        <v>5921.08</v>
      </c>
      <c r="O52" s="99" t="n">
        <v>4361.08</v>
      </c>
      <c r="P52" s="99" t="n">
        <v>4361.08</v>
      </c>
      <c r="Q52" s="99" t="n">
        <v>4361.08</v>
      </c>
      <c r="R52" s="99" t="n">
        <v>4361.08</v>
      </c>
      <c r="S52" s="99" t="n">
        <v>5407.08</v>
      </c>
      <c r="T52" s="100" t="n">
        <f aca="false">SUM(I52:S52)</f>
        <v>50495.38</v>
      </c>
      <c r="U52" s="101" t="n">
        <f aca="false">(X52/12)*11</f>
        <v>48616.1591666666</v>
      </c>
      <c r="V52" s="102" t="n">
        <f aca="false">T52-U52</f>
        <v>1879.2208333334</v>
      </c>
      <c r="W52" s="103" t="n">
        <f aca="false">T52/U52</f>
        <v>1.03865424306538</v>
      </c>
      <c r="X52" s="104" t="n">
        <v>53035.81</v>
      </c>
      <c r="Y52" s="8" t="s">
        <v>144</v>
      </c>
    </row>
    <row r="53" customFormat="false" ht="15" hidden="false" customHeight="false" outlineLevel="0" collapsed="false">
      <c r="B53" s="89"/>
      <c r="C53" s="89"/>
      <c r="D53" s="89"/>
      <c r="E53" s="89"/>
      <c r="F53" s="89"/>
      <c r="G53" s="98" t="s">
        <v>169</v>
      </c>
      <c r="H53" s="91"/>
      <c r="I53" s="99" t="n">
        <v>12</v>
      </c>
      <c r="J53" s="99" t="n">
        <v>12</v>
      </c>
      <c r="K53" s="99" t="n">
        <v>12</v>
      </c>
      <c r="L53" s="99" t="n">
        <v>12</v>
      </c>
      <c r="M53" s="99" t="n">
        <v>12</v>
      </c>
      <c r="N53" s="99" t="n">
        <v>12</v>
      </c>
      <c r="O53" s="99" t="n">
        <v>12</v>
      </c>
      <c r="P53" s="99" t="n">
        <v>12</v>
      </c>
      <c r="Q53" s="99" t="n">
        <v>12</v>
      </c>
      <c r="R53" s="99" t="n">
        <v>12</v>
      </c>
      <c r="S53" s="99" t="n">
        <v>12</v>
      </c>
      <c r="T53" s="100" t="n">
        <f aca="false">SUM(I53:S53)</f>
        <v>132</v>
      </c>
      <c r="U53" s="101" t="n">
        <f aca="false">(X53/12)*11</f>
        <v>66</v>
      </c>
      <c r="V53" s="102" t="n">
        <f aca="false">T53-U53</f>
        <v>66</v>
      </c>
      <c r="W53" s="103" t="n">
        <f aca="false">T53/U53</f>
        <v>2</v>
      </c>
      <c r="X53" s="104" t="n">
        <v>72</v>
      </c>
      <c r="Y53" s="8"/>
    </row>
    <row r="54" customFormat="false" ht="15" hidden="false" customHeight="false" outlineLevel="0" collapsed="false">
      <c r="B54" s="89"/>
      <c r="C54" s="89"/>
      <c r="D54" s="89"/>
      <c r="E54" s="89"/>
      <c r="F54" s="89"/>
      <c r="G54" s="98" t="s">
        <v>170</v>
      </c>
      <c r="H54" s="91"/>
      <c r="I54" s="99" t="n">
        <v>364.11</v>
      </c>
      <c r="J54" s="99" t="n">
        <v>364.11</v>
      </c>
      <c r="K54" s="99" t="n">
        <v>364.11</v>
      </c>
      <c r="L54" s="99" t="n">
        <v>364.11</v>
      </c>
      <c r="M54" s="99" t="n">
        <v>364.11</v>
      </c>
      <c r="N54" s="99" t="n">
        <v>364.11</v>
      </c>
      <c r="O54" s="99" t="n">
        <v>364.11</v>
      </c>
      <c r="P54" s="99" t="n">
        <v>758.56</v>
      </c>
      <c r="Q54" s="99" t="n">
        <v>379.28</v>
      </c>
      <c r="R54" s="99" t="n">
        <v>379.28</v>
      </c>
      <c r="S54" s="99" t="n">
        <v>379.28</v>
      </c>
      <c r="T54" s="100" t="n">
        <f aca="false">SUM(I54:S54)</f>
        <v>4445.17</v>
      </c>
      <c r="U54" s="101" t="n">
        <f aca="false">(X54/12)*11</f>
        <v>4216.66666666666</v>
      </c>
      <c r="V54" s="102" t="n">
        <f aca="false">T54-U54</f>
        <v>228.50333333334</v>
      </c>
      <c r="W54" s="103" t="n">
        <f aca="false">T54/U54</f>
        <v>1.05419051383399</v>
      </c>
      <c r="X54" s="104" t="n">
        <v>4600</v>
      </c>
      <c r="Y54" s="8" t="s">
        <v>171</v>
      </c>
    </row>
    <row r="55" customFormat="false" ht="15" hidden="false" customHeight="false" outlineLevel="0" collapsed="false">
      <c r="B55" s="89"/>
      <c r="C55" s="89"/>
      <c r="D55" s="89"/>
      <c r="E55" s="89"/>
      <c r="F55" s="89"/>
      <c r="G55" s="98" t="s">
        <v>172</v>
      </c>
      <c r="H55" s="91"/>
      <c r="I55" s="99" t="n">
        <v>87.76</v>
      </c>
      <c r="J55" s="99" t="n">
        <v>90.95</v>
      </c>
      <c r="K55" s="99" t="n">
        <v>92.22</v>
      </c>
      <c r="L55" s="99" t="n">
        <v>90.95</v>
      </c>
      <c r="M55" s="99" t="n">
        <v>91.68</v>
      </c>
      <c r="N55" s="99" t="n">
        <v>117.24</v>
      </c>
      <c r="O55" s="99" t="n">
        <v>88.47</v>
      </c>
      <c r="P55" s="99" t="n">
        <v>88.47</v>
      </c>
      <c r="Q55" s="99" t="n">
        <v>88.47</v>
      </c>
      <c r="R55" s="99" t="n">
        <v>88.47</v>
      </c>
      <c r="S55" s="99" t="n">
        <v>105.81</v>
      </c>
      <c r="T55" s="100" t="n">
        <f aca="false">SUM(I55:S55)</f>
        <v>1030.49</v>
      </c>
      <c r="U55" s="101" t="n">
        <f aca="false">(X55/12)*11</f>
        <v>350.9</v>
      </c>
      <c r="V55" s="102" t="n">
        <f aca="false">T55-U55</f>
        <v>679.59</v>
      </c>
      <c r="W55" s="103" t="n">
        <f aca="false">T55/U55</f>
        <v>2.93670561413508</v>
      </c>
      <c r="X55" s="104" t="n">
        <v>382.8</v>
      </c>
      <c r="Y55" s="8" t="s">
        <v>144</v>
      </c>
    </row>
    <row r="56" customFormat="false" ht="15" hidden="false" customHeight="false" outlineLevel="0" collapsed="false">
      <c r="B56" s="89"/>
      <c r="C56" s="89"/>
      <c r="D56" s="89"/>
      <c r="E56" s="89"/>
      <c r="F56" s="89"/>
      <c r="G56" s="98" t="s">
        <v>173</v>
      </c>
      <c r="H56" s="91"/>
      <c r="I56" s="99" t="n">
        <v>1051.93</v>
      </c>
      <c r="J56" s="99" t="n">
        <v>1088.92</v>
      </c>
      <c r="K56" s="99" t="n">
        <v>1088.92</v>
      </c>
      <c r="L56" s="99" t="n">
        <v>1088.92</v>
      </c>
      <c r="M56" s="99" t="n">
        <v>1088.92</v>
      </c>
      <c r="N56" s="99" t="n">
        <v>1088.92</v>
      </c>
      <c r="O56" s="99" t="n">
        <v>1088.92</v>
      </c>
      <c r="P56" s="99" t="n">
        <v>1088.92</v>
      </c>
      <c r="Q56" s="99" t="n">
        <v>1088.92</v>
      </c>
      <c r="R56" s="99" t="n">
        <v>1088.92</v>
      </c>
      <c r="S56" s="99" t="n">
        <v>1088.91</v>
      </c>
      <c r="T56" s="100" t="n">
        <f aca="false">SUM(I56:S56)</f>
        <v>11941.12</v>
      </c>
      <c r="U56" s="101" t="n">
        <f aca="false">(X56/12)*11</f>
        <v>4068.02</v>
      </c>
      <c r="V56" s="102" t="n">
        <f aca="false">T56-U56</f>
        <v>7873.1</v>
      </c>
      <c r="W56" s="103" t="n">
        <f aca="false">T56/U56</f>
        <v>2.9353641329197</v>
      </c>
      <c r="X56" s="104" t="n">
        <v>4437.84</v>
      </c>
      <c r="Y56" s="8"/>
    </row>
    <row r="57" customFormat="false" ht="15" hidden="false" customHeight="false" outlineLevel="0" collapsed="false">
      <c r="B57" s="89"/>
      <c r="C57" s="89"/>
      <c r="D57" s="89"/>
      <c r="E57" s="89"/>
      <c r="F57" s="89"/>
      <c r="G57" s="98" t="s">
        <v>174</v>
      </c>
      <c r="H57" s="91"/>
      <c r="I57" s="99" t="n">
        <v>0</v>
      </c>
      <c r="J57" s="99" t="n">
        <v>0</v>
      </c>
      <c r="K57" s="99" t="n">
        <v>0</v>
      </c>
      <c r="L57" s="99" t="n">
        <v>0</v>
      </c>
      <c r="M57" s="99" t="n">
        <v>0</v>
      </c>
      <c r="N57" s="99" t="n">
        <v>0</v>
      </c>
      <c r="O57" s="99" t="n">
        <v>93.96</v>
      </c>
      <c r="P57" s="99" t="n">
        <v>85.72</v>
      </c>
      <c r="Q57" s="99" t="n">
        <v>40.08</v>
      </c>
      <c r="R57" s="99" t="n">
        <v>25.54</v>
      </c>
      <c r="S57" s="99" t="n">
        <v>17.31</v>
      </c>
      <c r="T57" s="100" t="n">
        <f aca="false">SUM(I57:S57)</f>
        <v>262.61</v>
      </c>
      <c r="U57" s="101" t="n">
        <f aca="false">(X57/12)*11</f>
        <v>101.2</v>
      </c>
      <c r="V57" s="102" t="n">
        <f aca="false">T57-U57</f>
        <v>161.41</v>
      </c>
      <c r="W57" s="103" t="n">
        <f aca="false">T57/U57</f>
        <v>2.5949604743083</v>
      </c>
      <c r="X57" s="104" t="n">
        <v>110.4</v>
      </c>
      <c r="Y57" s="8" t="s">
        <v>148</v>
      </c>
    </row>
    <row r="58" customFormat="false" ht="15" hidden="false" customHeight="false" outlineLevel="0" collapsed="false">
      <c r="B58" s="89"/>
      <c r="C58" s="89"/>
      <c r="D58" s="89"/>
      <c r="E58" s="89"/>
      <c r="F58" s="89"/>
      <c r="G58" s="98" t="s">
        <v>175</v>
      </c>
      <c r="H58" s="91"/>
      <c r="I58" s="99" t="n">
        <v>42.12</v>
      </c>
      <c r="J58" s="99" t="n">
        <v>29.93</v>
      </c>
      <c r="K58" s="99" t="n">
        <v>29.93</v>
      </c>
      <c r="L58" s="99" t="n">
        <v>29.93</v>
      </c>
      <c r="M58" s="99" t="n">
        <v>25.41</v>
      </c>
      <c r="N58" s="99" t="n">
        <v>25.41</v>
      </c>
      <c r="O58" s="99" t="n">
        <v>114.81</v>
      </c>
      <c r="P58" s="99" t="n">
        <v>25.41</v>
      </c>
      <c r="Q58" s="99" t="n">
        <v>25.41</v>
      </c>
      <c r="R58" s="99" t="n">
        <v>25.41</v>
      </c>
      <c r="S58" s="99" t="n">
        <v>25.41</v>
      </c>
      <c r="T58" s="100" t="n">
        <f aca="false">SUM(I58:S58)</f>
        <v>399.18</v>
      </c>
      <c r="U58" s="101" t="n">
        <f aca="false">(X58/12)*11</f>
        <v>423.61</v>
      </c>
      <c r="V58" s="102" t="n">
        <f aca="false">T58-U58</f>
        <v>-24.43</v>
      </c>
      <c r="W58" s="103" t="n">
        <f aca="false">T58/U58</f>
        <v>0.94232902905975</v>
      </c>
      <c r="X58" s="104" t="n">
        <v>462.12</v>
      </c>
      <c r="Y58" s="8" t="s">
        <v>150</v>
      </c>
    </row>
    <row r="59" customFormat="false" ht="15" hidden="false" customHeight="false" outlineLevel="0" collapsed="false">
      <c r="B59" s="89"/>
      <c r="C59" s="89"/>
      <c r="D59" s="89"/>
      <c r="E59" s="89"/>
      <c r="F59" s="89"/>
      <c r="G59" s="98" t="s">
        <v>176</v>
      </c>
      <c r="H59" s="91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9" t="n">
        <v>0</v>
      </c>
      <c r="T59" s="100" t="n">
        <f aca="false">SUM(I59:S59)</f>
        <v>0</v>
      </c>
      <c r="U59" s="101" t="n">
        <f aca="false">(X59/12)*11</f>
        <v>916.666666666666</v>
      </c>
      <c r="V59" s="102" t="n">
        <f aca="false">T59-U59</f>
        <v>-916.66666666667</v>
      </c>
      <c r="W59" s="103" t="n">
        <f aca="false">T59/U59</f>
        <v>0</v>
      </c>
      <c r="X59" s="104" t="n">
        <v>1000</v>
      </c>
      <c r="Y59" s="8"/>
    </row>
    <row r="60" customFormat="false" ht="15" hidden="false" customHeight="false" outlineLevel="0" collapsed="false">
      <c r="B60" s="89"/>
      <c r="C60" s="89"/>
      <c r="D60" s="89"/>
      <c r="E60" s="89"/>
      <c r="F60" s="89"/>
      <c r="G60" s="98" t="s">
        <v>177</v>
      </c>
      <c r="H60" s="91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100" t="n">
        <f aca="false">SUM(I60:S60)</f>
        <v>0</v>
      </c>
      <c r="U60" s="101" t="n">
        <f aca="false">(X60/12)*11</f>
        <v>0</v>
      </c>
      <c r="V60" s="102" t="n">
        <f aca="false">T60-U60</f>
        <v>0</v>
      </c>
      <c r="W60" s="103" t="n">
        <v>0</v>
      </c>
      <c r="X60" s="97"/>
      <c r="Y60" s="8"/>
    </row>
    <row r="61" customFormat="false" ht="15" hidden="false" customHeight="false" outlineLevel="0" collapsed="false">
      <c r="B61" s="89"/>
      <c r="C61" s="89"/>
      <c r="D61" s="89"/>
      <c r="E61" s="89"/>
      <c r="F61" s="89"/>
      <c r="G61" s="91"/>
      <c r="H61" s="98" t="s">
        <v>178</v>
      </c>
      <c r="I61" s="99" t="n">
        <v>0</v>
      </c>
      <c r="J61" s="99" t="n">
        <v>0</v>
      </c>
      <c r="K61" s="99" t="n">
        <v>700</v>
      </c>
      <c r="L61" s="99" t="n">
        <v>0</v>
      </c>
      <c r="M61" s="99" t="n">
        <v>0</v>
      </c>
      <c r="N61" s="99" t="n">
        <v>0</v>
      </c>
      <c r="O61" s="99" t="n">
        <v>0</v>
      </c>
      <c r="P61" s="99" t="n">
        <v>0</v>
      </c>
      <c r="Q61" s="99" t="n">
        <v>0</v>
      </c>
      <c r="R61" s="99" t="n">
        <v>0</v>
      </c>
      <c r="S61" s="99" t="n">
        <v>0</v>
      </c>
      <c r="T61" s="100" t="n">
        <f aca="false">SUM(I61:S61)</f>
        <v>700</v>
      </c>
      <c r="U61" s="101" t="n">
        <f aca="false">(X61/12)*11</f>
        <v>0</v>
      </c>
      <c r="V61" s="102" t="n">
        <f aca="false">T61-U61</f>
        <v>700</v>
      </c>
      <c r="W61" s="103" t="n">
        <v>0</v>
      </c>
      <c r="X61" s="104" t="n">
        <v>0</v>
      </c>
      <c r="Y61" s="8"/>
    </row>
    <row r="62" customFormat="false" ht="15" hidden="false" customHeight="false" outlineLevel="0" collapsed="false">
      <c r="B62" s="89"/>
      <c r="C62" s="89"/>
      <c r="D62" s="89"/>
      <c r="E62" s="89"/>
      <c r="F62" s="89"/>
      <c r="G62" s="91"/>
      <c r="H62" s="98" t="s">
        <v>179</v>
      </c>
      <c r="I62" s="99" t="n">
        <v>0</v>
      </c>
      <c r="J62" s="99" t="n">
        <v>0</v>
      </c>
      <c r="K62" s="99" t="n">
        <v>0</v>
      </c>
      <c r="L62" s="99" t="n">
        <v>0</v>
      </c>
      <c r="M62" s="99" t="n">
        <v>0</v>
      </c>
      <c r="N62" s="99" t="n">
        <v>47.05</v>
      </c>
      <c r="O62" s="99" t="n">
        <v>0</v>
      </c>
      <c r="P62" s="99" t="n">
        <v>400</v>
      </c>
      <c r="Q62" s="99" t="n">
        <v>0</v>
      </c>
      <c r="R62" s="99" t="n">
        <v>1943.08</v>
      </c>
      <c r="S62" s="99" t="n">
        <v>1787.56</v>
      </c>
      <c r="T62" s="100" t="n">
        <f aca="false">SUM(I62:S62)</f>
        <v>4177.69</v>
      </c>
      <c r="U62" s="101" t="n">
        <f aca="false">(X62/12)*11</f>
        <v>4681.64583333334</v>
      </c>
      <c r="V62" s="102" t="n">
        <f aca="false">T62-U62</f>
        <v>-503.95583333334</v>
      </c>
      <c r="W62" s="103" t="n">
        <f aca="false">T62/U62</f>
        <v>0.89235498555974</v>
      </c>
      <c r="X62" s="104" t="n">
        <v>5107.25</v>
      </c>
      <c r="Y62" s="8" t="s">
        <v>180</v>
      </c>
    </row>
    <row r="63" customFormat="false" ht="15" hidden="false" customHeight="false" outlineLevel="0" collapsed="false">
      <c r="B63" s="89"/>
      <c r="C63" s="89"/>
      <c r="D63" s="89"/>
      <c r="E63" s="89"/>
      <c r="F63" s="89"/>
      <c r="G63" s="91"/>
      <c r="H63" s="98" t="s">
        <v>181</v>
      </c>
      <c r="I63" s="99" t="n">
        <v>0</v>
      </c>
      <c r="J63" s="99" t="n">
        <v>-15</v>
      </c>
      <c r="K63" s="99" t="n">
        <v>7196.19</v>
      </c>
      <c r="L63" s="99" t="n">
        <v>771.66</v>
      </c>
      <c r="M63" s="99" t="n">
        <v>56</v>
      </c>
      <c r="N63" s="99" t="n">
        <v>12</v>
      </c>
      <c r="O63" s="99" t="n">
        <v>3073.5</v>
      </c>
      <c r="P63" s="99" t="n">
        <v>2960.15</v>
      </c>
      <c r="Q63" s="99" t="n">
        <v>4272.25</v>
      </c>
      <c r="R63" s="99" t="n">
        <v>3776.4</v>
      </c>
      <c r="S63" s="99" t="n">
        <v>3867.83</v>
      </c>
      <c r="T63" s="100" t="n">
        <f aca="false">SUM(I63:S63)</f>
        <v>25970.98</v>
      </c>
      <c r="U63" s="101" t="n">
        <f aca="false">(X63/12)*11</f>
        <v>14321.45</v>
      </c>
      <c r="V63" s="102" t="n">
        <f aca="false">T63-U63</f>
        <v>11649.53</v>
      </c>
      <c r="W63" s="103" t="n">
        <f aca="false">T63/U63</f>
        <v>1.81343229910379</v>
      </c>
      <c r="X63" s="104" t="n">
        <v>15623.4</v>
      </c>
      <c r="Y63" s="8" t="s">
        <v>182</v>
      </c>
    </row>
    <row r="64" customFormat="false" ht="15" hidden="false" customHeight="false" outlineLevel="0" collapsed="false">
      <c r="B64" s="89"/>
      <c r="C64" s="89"/>
      <c r="D64" s="89"/>
      <c r="E64" s="89"/>
      <c r="F64" s="89"/>
      <c r="G64" s="91"/>
      <c r="H64" s="98" t="s">
        <v>183</v>
      </c>
      <c r="I64" s="99" t="n">
        <v>0</v>
      </c>
      <c r="J64" s="99" t="n">
        <v>0</v>
      </c>
      <c r="K64" s="99" t="n">
        <v>28.12</v>
      </c>
      <c r="L64" s="99" t="n">
        <v>0</v>
      </c>
      <c r="M64" s="99" t="n">
        <v>1384.46</v>
      </c>
      <c r="N64" s="99" t="n">
        <v>721.75</v>
      </c>
      <c r="O64" s="99" t="n">
        <v>0</v>
      </c>
      <c r="P64" s="99" t="n">
        <v>900</v>
      </c>
      <c r="Q64" s="99" t="n">
        <v>25.92</v>
      </c>
      <c r="R64" s="99" t="n">
        <v>0</v>
      </c>
      <c r="S64" s="99" t="n">
        <v>1418.39</v>
      </c>
      <c r="T64" s="100" t="n">
        <f aca="false">SUM(I64:S64)</f>
        <v>4478.64</v>
      </c>
      <c r="U64" s="101" t="n">
        <f aca="false">(X64/12)*11</f>
        <v>0</v>
      </c>
      <c r="V64" s="102" t="n">
        <f aca="false">T64-U64</f>
        <v>4478.64</v>
      </c>
      <c r="W64" s="103" t="n">
        <v>0</v>
      </c>
      <c r="X64" s="104" t="n">
        <v>0</v>
      </c>
      <c r="Y64" s="8" t="s">
        <v>184</v>
      </c>
    </row>
    <row r="65" customFormat="false" ht="15" hidden="false" customHeight="false" outlineLevel="0" collapsed="false">
      <c r="B65" s="89"/>
      <c r="C65" s="89"/>
      <c r="D65" s="89"/>
      <c r="E65" s="89"/>
      <c r="F65" s="89"/>
      <c r="G65" s="91"/>
      <c r="H65" s="98" t="s">
        <v>185</v>
      </c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9" t="n">
        <v>0</v>
      </c>
      <c r="T65" s="100" t="n">
        <f aca="false">SUM(I65:S65)</f>
        <v>0</v>
      </c>
      <c r="U65" s="101" t="n">
        <f aca="false">(X65/12)*11</f>
        <v>0</v>
      </c>
      <c r="V65" s="102" t="n">
        <f aca="false">T65-U65</f>
        <v>0</v>
      </c>
      <c r="W65" s="103" t="n">
        <v>0</v>
      </c>
      <c r="X65" s="104" t="n">
        <v>0</v>
      </c>
      <c r="Y65" s="8"/>
    </row>
    <row r="66" customFormat="false" ht="15" hidden="false" customHeight="false" outlineLevel="0" collapsed="false">
      <c r="B66" s="89"/>
      <c r="C66" s="89"/>
      <c r="D66" s="89"/>
      <c r="E66" s="89"/>
      <c r="F66" s="89"/>
      <c r="G66" s="91"/>
      <c r="H66" s="98" t="s">
        <v>186</v>
      </c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9" t="n">
        <v>0</v>
      </c>
      <c r="T66" s="100" t="n">
        <f aca="false">SUM(I66:S66)</f>
        <v>0</v>
      </c>
      <c r="U66" s="101" t="n">
        <f aca="false">(X66/12)*11</f>
        <v>6074.75</v>
      </c>
      <c r="V66" s="102" t="n">
        <f aca="false">T66-U66</f>
        <v>-6074.75</v>
      </c>
      <c r="W66" s="103" t="n">
        <f aca="false">T66/U66</f>
        <v>0</v>
      </c>
      <c r="X66" s="104" t="n">
        <v>6627</v>
      </c>
      <c r="Y66" s="8"/>
    </row>
    <row r="67" customFormat="false" ht="15" hidden="false" customHeight="false" outlineLevel="0" collapsed="false">
      <c r="B67" s="89"/>
      <c r="C67" s="89"/>
      <c r="D67" s="89"/>
      <c r="E67" s="89"/>
      <c r="F67" s="89"/>
      <c r="G67" s="91"/>
      <c r="H67" s="98" t="s">
        <v>187</v>
      </c>
      <c r="I67" s="106" t="n">
        <v>0</v>
      </c>
      <c r="J67" s="106" t="n">
        <v>0</v>
      </c>
      <c r="K67" s="106" t="n">
        <v>1000</v>
      </c>
      <c r="L67" s="106" t="n">
        <v>0</v>
      </c>
      <c r="M67" s="106" t="n">
        <v>0</v>
      </c>
      <c r="N67" s="106" t="n">
        <v>0</v>
      </c>
      <c r="O67" s="106" t="n">
        <v>0</v>
      </c>
      <c r="P67" s="106" t="n">
        <v>0</v>
      </c>
      <c r="Q67" s="106" t="n">
        <v>0</v>
      </c>
      <c r="R67" s="106" t="n">
        <v>0</v>
      </c>
      <c r="S67" s="106" t="n">
        <v>0</v>
      </c>
      <c r="T67" s="107" t="n">
        <f aca="false">SUM(I67:S67)</f>
        <v>1000</v>
      </c>
      <c r="U67" s="108" t="n">
        <f aca="false">(X67/12)*11</f>
        <v>330</v>
      </c>
      <c r="V67" s="109" t="n">
        <f aca="false">T67-U67</f>
        <v>670</v>
      </c>
      <c r="W67" s="110" t="n">
        <f aca="false">T67/U67</f>
        <v>3.03030303030303</v>
      </c>
      <c r="X67" s="111" t="n">
        <v>360</v>
      </c>
      <c r="Y67" s="8" t="s">
        <v>188</v>
      </c>
    </row>
    <row r="68" customFormat="false" ht="15" hidden="false" customHeight="false" outlineLevel="0" collapsed="false">
      <c r="B68" s="89"/>
      <c r="C68" s="89"/>
      <c r="D68" s="89"/>
      <c r="E68" s="89"/>
      <c r="F68" s="89"/>
      <c r="G68" s="98" t="s">
        <v>189</v>
      </c>
      <c r="H68" s="91"/>
      <c r="I68" s="99" t="n">
        <v>0</v>
      </c>
      <c r="J68" s="99" t="n">
        <v>-15</v>
      </c>
      <c r="K68" s="99" t="n">
        <v>8924.31</v>
      </c>
      <c r="L68" s="99" t="n">
        <v>771.66</v>
      </c>
      <c r="M68" s="99" t="n">
        <v>1440.46</v>
      </c>
      <c r="N68" s="99" t="n">
        <v>780.8</v>
      </c>
      <c r="O68" s="99" t="n">
        <v>3073.5</v>
      </c>
      <c r="P68" s="99" t="n">
        <v>4260.15</v>
      </c>
      <c r="Q68" s="99" t="n">
        <v>4298.17</v>
      </c>
      <c r="R68" s="99" t="n">
        <v>5719.48</v>
      </c>
      <c r="S68" s="99" t="n">
        <v>7073.78</v>
      </c>
      <c r="T68" s="100" t="n">
        <f aca="false">SUM(I68:S68)</f>
        <v>36327.31</v>
      </c>
      <c r="U68" s="101" t="n">
        <f aca="false">(X68/12)*11</f>
        <v>25407.8458333334</v>
      </c>
      <c r="V68" s="102" t="n">
        <f aca="false">T68-U68</f>
        <v>10919.4641666666</v>
      </c>
      <c r="W68" s="103" t="n">
        <f aca="false">T68/U68</f>
        <v>1.4297674127234</v>
      </c>
      <c r="X68" s="104" t="n">
        <f aca="false">ROUND(SUM(X60:X67),5)</f>
        <v>27717.65</v>
      </c>
      <c r="Y68" s="8"/>
    </row>
    <row r="69" customFormat="false" ht="15" hidden="false" customHeight="false" outlineLevel="0" collapsed="false">
      <c r="B69" s="89"/>
      <c r="C69" s="89"/>
      <c r="D69" s="89"/>
      <c r="E69" s="89"/>
      <c r="F69" s="89"/>
      <c r="G69" s="98" t="s">
        <v>190</v>
      </c>
      <c r="H69" s="91"/>
      <c r="I69" s="99" t="n">
        <v>0</v>
      </c>
      <c r="J69" s="99" t="n">
        <v>0</v>
      </c>
      <c r="K69" s="99" t="n">
        <v>217.03</v>
      </c>
      <c r="L69" s="99" t="n">
        <v>13</v>
      </c>
      <c r="M69" s="99" t="n">
        <v>6208.76</v>
      </c>
      <c r="N69" s="99" t="n">
        <v>665</v>
      </c>
      <c r="O69" s="99" t="n">
        <v>627.9</v>
      </c>
      <c r="P69" s="99" t="n">
        <v>50</v>
      </c>
      <c r="Q69" s="99" t="n">
        <v>40.18</v>
      </c>
      <c r="R69" s="99" t="n">
        <v>0</v>
      </c>
      <c r="S69" s="99" t="n">
        <v>1430.79</v>
      </c>
      <c r="T69" s="100" t="n">
        <f aca="false">SUM(I69:S69)</f>
        <v>9252.66</v>
      </c>
      <c r="U69" s="101" t="n">
        <f aca="false">(X69/12)*11</f>
        <v>2584.56</v>
      </c>
      <c r="V69" s="102" t="n">
        <f aca="false">T69-U69</f>
        <v>6668.1</v>
      </c>
      <c r="W69" s="103" t="n">
        <f aca="false">T69/U69</f>
        <v>3.57997492803417</v>
      </c>
      <c r="X69" s="104" t="n">
        <v>2819.52</v>
      </c>
      <c r="Y69" s="8" t="s">
        <v>191</v>
      </c>
    </row>
    <row r="70" customFormat="false" ht="15" hidden="false" customHeight="false" outlineLevel="0" collapsed="false">
      <c r="B70" s="89"/>
      <c r="C70" s="89"/>
      <c r="D70" s="89"/>
      <c r="E70" s="89"/>
      <c r="F70" s="89"/>
      <c r="G70" s="98" t="s">
        <v>192</v>
      </c>
      <c r="H70" s="91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6" t="n">
        <v>0</v>
      </c>
      <c r="T70" s="107" t="n">
        <f aca="false">SUM(I70:S70)</f>
        <v>0</v>
      </c>
      <c r="U70" s="108" t="n">
        <f aca="false">(X70/12)*11</f>
        <v>1790.57083333334</v>
      </c>
      <c r="V70" s="109" t="n">
        <f aca="false">T70-U70</f>
        <v>-1790.5708333333</v>
      </c>
      <c r="W70" s="110" t="n">
        <f aca="false">T70/U70</f>
        <v>0</v>
      </c>
      <c r="X70" s="111" t="n">
        <v>1953.35</v>
      </c>
      <c r="Y70" s="8"/>
    </row>
    <row r="71" customFormat="false" ht="15" hidden="false" customHeight="false" outlineLevel="0" collapsed="false">
      <c r="B71" s="89"/>
      <c r="C71" s="89"/>
      <c r="D71" s="89"/>
      <c r="E71" s="89"/>
      <c r="F71" s="90" t="s">
        <v>193</v>
      </c>
      <c r="G71" s="91"/>
      <c r="H71" s="91"/>
      <c r="I71" s="99" t="n">
        <v>7815.67</v>
      </c>
      <c r="J71" s="99" t="n">
        <v>8048.66</v>
      </c>
      <c r="K71" s="99" t="n">
        <v>17293.77</v>
      </c>
      <c r="L71" s="99" t="n">
        <v>8848.32</v>
      </c>
      <c r="M71" s="99" t="n">
        <v>15759.09</v>
      </c>
      <c r="N71" s="99" t="n">
        <v>11341.23</v>
      </c>
      <c r="O71" s="99" t="n">
        <v>11941.42</v>
      </c>
      <c r="P71" s="99" t="n">
        <v>12846.98</v>
      </c>
      <c r="Q71" s="99" t="n">
        <v>12450.26</v>
      </c>
      <c r="R71" s="99" t="n">
        <v>13816.85</v>
      </c>
      <c r="S71" s="99" t="n">
        <v>17807.04</v>
      </c>
      <c r="T71" s="100" t="n">
        <f aca="false">SUM(I71:S71)</f>
        <v>137969.29</v>
      </c>
      <c r="U71" s="101" t="n">
        <f aca="false">(X71/12)*11</f>
        <v>116408.865833334</v>
      </c>
      <c r="V71" s="102" t="n">
        <f aca="false">T71-U71</f>
        <v>21560.424166666</v>
      </c>
      <c r="W71" s="103" t="n">
        <f aca="false">T71/U71</f>
        <v>1.18521290463851</v>
      </c>
      <c r="X71" s="104" t="n">
        <f aca="false">ROUND(SUM(X50:X59)+SUM(X68:X70),5)</f>
        <v>126991.49</v>
      </c>
      <c r="Y71" s="8"/>
    </row>
    <row r="72" customFormat="false" ht="15" hidden="false" customHeight="false" outlineLevel="0" collapsed="false">
      <c r="B72" s="89"/>
      <c r="C72" s="89"/>
      <c r="D72" s="89"/>
      <c r="E72" s="89"/>
      <c r="F72" s="90" t="s">
        <v>194</v>
      </c>
      <c r="G72" s="91"/>
      <c r="H72" s="91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100" t="n">
        <f aca="false">SUM(I72:S72)</f>
        <v>0</v>
      </c>
      <c r="U72" s="101" t="n">
        <f aca="false">(X72/12)*11</f>
        <v>0</v>
      </c>
      <c r="V72" s="102" t="n">
        <f aca="false">T72-U72</f>
        <v>0</v>
      </c>
      <c r="W72" s="103" t="n">
        <v>0</v>
      </c>
      <c r="X72" s="97"/>
      <c r="Y72" s="8"/>
    </row>
    <row r="73" customFormat="false" ht="15" hidden="false" customHeight="false" outlineLevel="0" collapsed="false">
      <c r="B73" s="89"/>
      <c r="C73" s="89"/>
      <c r="D73" s="89"/>
      <c r="E73" s="89"/>
      <c r="F73" s="89"/>
      <c r="G73" s="98" t="s">
        <v>195</v>
      </c>
      <c r="H73" s="91"/>
      <c r="I73" s="99" t="n">
        <v>6040.92</v>
      </c>
      <c r="J73" s="99" t="n">
        <v>6040.92</v>
      </c>
      <c r="K73" s="99" t="n">
        <v>6040.92</v>
      </c>
      <c r="L73" s="99" t="n">
        <v>6040.92</v>
      </c>
      <c r="M73" s="99" t="n">
        <v>6040.92</v>
      </c>
      <c r="N73" s="99" t="n">
        <v>8200.92</v>
      </c>
      <c r="O73" s="99" t="n">
        <v>6040.92</v>
      </c>
      <c r="P73" s="99" t="n">
        <v>11731.67</v>
      </c>
      <c r="Q73" s="99" t="n">
        <v>65550.32</v>
      </c>
      <c r="R73" s="99" t="n">
        <v>11731.67</v>
      </c>
      <c r="S73" s="99" t="n">
        <v>21601.42</v>
      </c>
      <c r="T73" s="100" t="n">
        <f aca="false">SUM(I73:S73)</f>
        <v>155061.52</v>
      </c>
      <c r="U73" s="101" t="n">
        <f aca="false">(X73/12)*11</f>
        <v>71445.7516666666</v>
      </c>
      <c r="V73" s="102" t="n">
        <f aca="false">T73-U73</f>
        <v>83615.7683333334</v>
      </c>
      <c r="W73" s="103" t="n">
        <f aca="false">T73/U73</f>
        <v>2.17033926276606</v>
      </c>
      <c r="X73" s="104" t="n">
        <v>77940.82</v>
      </c>
      <c r="Y73" s="8" t="s">
        <v>196</v>
      </c>
    </row>
    <row r="74" customFormat="false" ht="15" hidden="false" customHeight="false" outlineLevel="0" collapsed="false">
      <c r="B74" s="89"/>
      <c r="C74" s="89"/>
      <c r="D74" s="89"/>
      <c r="E74" s="89"/>
      <c r="F74" s="89"/>
      <c r="G74" s="98" t="s">
        <v>197</v>
      </c>
      <c r="H74" s="91"/>
      <c r="I74" s="99" t="n">
        <v>6</v>
      </c>
      <c r="J74" s="99" t="n">
        <v>6</v>
      </c>
      <c r="K74" s="99" t="n">
        <v>6</v>
      </c>
      <c r="L74" s="99" t="n">
        <v>6</v>
      </c>
      <c r="M74" s="99" t="n">
        <v>6</v>
      </c>
      <c r="N74" s="99" t="n">
        <v>6</v>
      </c>
      <c r="O74" s="99" t="n">
        <v>6</v>
      </c>
      <c r="P74" s="99" t="n">
        <v>12</v>
      </c>
      <c r="Q74" s="99" t="n">
        <v>12</v>
      </c>
      <c r="R74" s="99" t="n">
        <v>12</v>
      </c>
      <c r="S74" s="99" t="n">
        <v>12</v>
      </c>
      <c r="T74" s="100" t="n">
        <f aca="false">SUM(I74:S74)</f>
        <v>90</v>
      </c>
      <c r="U74" s="101" t="n">
        <f aca="false">(X74/12)*11</f>
        <v>66</v>
      </c>
      <c r="V74" s="102" t="n">
        <f aca="false">T74-U74</f>
        <v>24</v>
      </c>
      <c r="W74" s="103" t="n">
        <f aca="false">T74/U74</f>
        <v>1.36363636363636</v>
      </c>
      <c r="X74" s="104" t="n">
        <v>72</v>
      </c>
      <c r="Y74" s="8"/>
    </row>
    <row r="75" customFormat="false" ht="15" hidden="false" customHeight="false" outlineLevel="0" collapsed="false">
      <c r="B75" s="89"/>
      <c r="C75" s="89"/>
      <c r="D75" s="89"/>
      <c r="E75" s="89"/>
      <c r="F75" s="89"/>
      <c r="G75" s="98" t="s">
        <v>198</v>
      </c>
      <c r="H75" s="91"/>
      <c r="I75" s="99" t="n">
        <v>370</v>
      </c>
      <c r="J75" s="99" t="n">
        <v>370</v>
      </c>
      <c r="K75" s="99" t="n">
        <v>370</v>
      </c>
      <c r="L75" s="99" t="n">
        <v>370</v>
      </c>
      <c r="M75" s="99" t="n">
        <v>370</v>
      </c>
      <c r="N75" s="99" t="n">
        <v>370</v>
      </c>
      <c r="O75" s="99" t="n">
        <v>497.43</v>
      </c>
      <c r="P75" s="99" t="n">
        <v>1081.67</v>
      </c>
      <c r="Q75" s="99" t="n">
        <v>380</v>
      </c>
      <c r="R75" s="99" t="n">
        <v>380</v>
      </c>
      <c r="S75" s="99" t="n">
        <v>380</v>
      </c>
      <c r="T75" s="100" t="n">
        <f aca="false">SUM(I75:S75)</f>
        <v>4939.1</v>
      </c>
      <c r="U75" s="101" t="n">
        <f aca="false">(X75/12)*11</f>
        <v>4216.66666666666</v>
      </c>
      <c r="V75" s="102" t="n">
        <f aca="false">T75-U75</f>
        <v>722.433333333341</v>
      </c>
      <c r="W75" s="103" t="n">
        <f aca="false">T75/U75</f>
        <v>1.17132806324111</v>
      </c>
      <c r="X75" s="104" t="n">
        <v>4600</v>
      </c>
      <c r="Y75" s="8" t="s">
        <v>199</v>
      </c>
    </row>
    <row r="76" customFormat="false" ht="15" hidden="false" customHeight="false" outlineLevel="0" collapsed="false">
      <c r="B76" s="89"/>
      <c r="C76" s="89"/>
      <c r="D76" s="89"/>
      <c r="E76" s="89"/>
      <c r="F76" s="89"/>
      <c r="G76" s="98" t="s">
        <v>200</v>
      </c>
      <c r="H76" s="91"/>
      <c r="I76" s="99" t="n">
        <v>80.37</v>
      </c>
      <c r="J76" s="99" t="n">
        <v>80.37</v>
      </c>
      <c r="K76" s="99" t="n">
        <v>80.37</v>
      </c>
      <c r="L76" s="99" t="n">
        <v>80.37</v>
      </c>
      <c r="M76" s="99" t="n">
        <v>80.37</v>
      </c>
      <c r="N76" s="99" t="n">
        <v>111.67</v>
      </c>
      <c r="O76" s="99" t="n">
        <v>82.2</v>
      </c>
      <c r="P76" s="99" t="n">
        <v>164.7</v>
      </c>
      <c r="Q76" s="99" t="n">
        <v>945.1</v>
      </c>
      <c r="R76" s="99" t="n">
        <v>164.7</v>
      </c>
      <c r="S76" s="99" t="n">
        <v>205.5</v>
      </c>
      <c r="T76" s="100" t="n">
        <f aca="false">SUM(I76:S76)</f>
        <v>2075.72</v>
      </c>
      <c r="U76" s="101" t="n">
        <f aca="false">(X76/12)*11</f>
        <v>982.795</v>
      </c>
      <c r="V76" s="102" t="n">
        <f aca="false">T76-U76</f>
        <v>1092.925</v>
      </c>
      <c r="W76" s="103" t="n">
        <f aca="false">T76/U76</f>
        <v>2.11205795715281</v>
      </c>
      <c r="X76" s="104" t="n">
        <v>1072.14</v>
      </c>
      <c r="Y76" s="8" t="s">
        <v>201</v>
      </c>
    </row>
    <row r="77" customFormat="false" ht="15" hidden="false" customHeight="false" outlineLevel="0" collapsed="false">
      <c r="B77" s="89"/>
      <c r="C77" s="89"/>
      <c r="D77" s="89"/>
      <c r="E77" s="89"/>
      <c r="F77" s="89"/>
      <c r="G77" s="98" t="s">
        <v>202</v>
      </c>
      <c r="H77" s="91"/>
      <c r="I77" s="99" t="n">
        <v>1015.48</v>
      </c>
      <c r="J77" s="99" t="n">
        <v>1015.48</v>
      </c>
      <c r="K77" s="99" t="n">
        <v>1015.48</v>
      </c>
      <c r="L77" s="99" t="n">
        <v>1015.48</v>
      </c>
      <c r="M77" s="99" t="n">
        <v>1015.48</v>
      </c>
      <c r="N77" s="99" t="n">
        <v>1015.48</v>
      </c>
      <c r="O77" s="99" t="n">
        <v>1015.48</v>
      </c>
      <c r="P77" s="99" t="n">
        <v>1972.08</v>
      </c>
      <c r="Q77" s="99" t="n">
        <v>8668.42</v>
      </c>
      <c r="R77" s="99" t="n">
        <v>1972.08</v>
      </c>
      <c r="S77" s="99" t="n">
        <v>1972.09</v>
      </c>
      <c r="T77" s="100" t="n">
        <f aca="false">SUM(I77:S77)</f>
        <v>21693.03</v>
      </c>
      <c r="U77" s="101" t="n">
        <f aca="false">(X77/12)*11</f>
        <v>11393.6625</v>
      </c>
      <c r="V77" s="102" t="n">
        <f aca="false">T77-U77</f>
        <v>10299.3675</v>
      </c>
      <c r="W77" s="103" t="n">
        <f aca="false">T77/U77</f>
        <v>1.90395581754331</v>
      </c>
      <c r="X77" s="104" t="n">
        <v>12429.45</v>
      </c>
      <c r="Y77" s="8" t="s">
        <v>203</v>
      </c>
    </row>
    <row r="78" customFormat="false" ht="15" hidden="false" customHeight="false" outlineLevel="0" collapsed="false">
      <c r="B78" s="89"/>
      <c r="C78" s="89"/>
      <c r="D78" s="89"/>
      <c r="E78" s="89"/>
      <c r="F78" s="89"/>
      <c r="G78" s="98" t="s">
        <v>204</v>
      </c>
      <c r="H78" s="91"/>
      <c r="I78" s="99" t="n">
        <v>0</v>
      </c>
      <c r="J78" s="99" t="n">
        <v>0</v>
      </c>
      <c r="K78" s="99" t="n">
        <v>0</v>
      </c>
      <c r="L78" s="99" t="n">
        <v>0</v>
      </c>
      <c r="M78" s="99" t="n">
        <v>0</v>
      </c>
      <c r="N78" s="99" t="n">
        <v>0</v>
      </c>
      <c r="O78" s="99" t="n">
        <v>87.3</v>
      </c>
      <c r="P78" s="99" t="n">
        <v>44.01</v>
      </c>
      <c r="Q78" s="99" t="n">
        <v>131.3</v>
      </c>
      <c r="R78" s="99" t="n">
        <v>0</v>
      </c>
      <c r="S78" s="99" t="n">
        <v>0</v>
      </c>
      <c r="T78" s="100" t="n">
        <f aca="false">SUM(I78:S78)</f>
        <v>262.61</v>
      </c>
      <c r="U78" s="101" t="n">
        <f aca="false">(X78/12)*11</f>
        <v>101.2</v>
      </c>
      <c r="V78" s="102" t="n">
        <f aca="false">T78-U78</f>
        <v>161.41</v>
      </c>
      <c r="W78" s="103" t="n">
        <f aca="false">T78/U78</f>
        <v>2.5949604743083</v>
      </c>
      <c r="X78" s="104" t="n">
        <v>110.4</v>
      </c>
      <c r="Y78" s="8" t="s">
        <v>205</v>
      </c>
    </row>
    <row r="79" customFormat="false" ht="15" hidden="false" customHeight="false" outlineLevel="0" collapsed="false">
      <c r="B79" s="89"/>
      <c r="C79" s="89"/>
      <c r="D79" s="89"/>
      <c r="E79" s="89"/>
      <c r="F79" s="89"/>
      <c r="G79" s="98" t="s">
        <v>206</v>
      </c>
      <c r="H79" s="91"/>
      <c r="I79" s="99" t="n">
        <v>40.66</v>
      </c>
      <c r="J79" s="99" t="n">
        <v>27.91</v>
      </c>
      <c r="K79" s="99" t="n">
        <v>27.91</v>
      </c>
      <c r="L79" s="99" t="n">
        <v>27.91</v>
      </c>
      <c r="M79" s="99" t="n">
        <v>23.69</v>
      </c>
      <c r="N79" s="99" t="n">
        <v>23.69</v>
      </c>
      <c r="O79" s="99" t="n">
        <v>110.88</v>
      </c>
      <c r="P79" s="99" t="n">
        <v>23.69</v>
      </c>
      <c r="Q79" s="99" t="n">
        <v>23.69</v>
      </c>
      <c r="R79" s="99" t="n">
        <v>23.69</v>
      </c>
      <c r="S79" s="99" t="n">
        <v>23.69</v>
      </c>
      <c r="T79" s="100" t="n">
        <f aca="false">SUM(I79:S79)</f>
        <v>377.41</v>
      </c>
      <c r="U79" s="101" t="n">
        <f aca="false">(X79/12)*11</f>
        <v>406.45</v>
      </c>
      <c r="V79" s="102" t="n">
        <f aca="false">T79-U79</f>
        <v>-29.04</v>
      </c>
      <c r="W79" s="103" t="n">
        <f aca="false">T79/U79</f>
        <v>0.92855209742896</v>
      </c>
      <c r="X79" s="104" t="n">
        <v>443.4</v>
      </c>
      <c r="Y79" s="8" t="s">
        <v>207</v>
      </c>
    </row>
    <row r="80" customFormat="false" ht="15" hidden="false" customHeight="false" outlineLevel="0" collapsed="false">
      <c r="B80" s="89"/>
      <c r="C80" s="89"/>
      <c r="D80" s="89"/>
      <c r="E80" s="89"/>
      <c r="F80" s="89"/>
      <c r="G80" s="98" t="s">
        <v>208</v>
      </c>
      <c r="H80" s="91"/>
      <c r="I80" s="99" t="n">
        <v>100</v>
      </c>
      <c r="J80" s="99" t="n">
        <v>100</v>
      </c>
      <c r="K80" s="99" t="n">
        <v>100</v>
      </c>
      <c r="L80" s="99" t="n">
        <v>100</v>
      </c>
      <c r="M80" s="99" t="n">
        <v>100</v>
      </c>
      <c r="N80" s="99" t="n">
        <v>100</v>
      </c>
      <c r="O80" s="99" t="n">
        <v>100</v>
      </c>
      <c r="P80" s="99" t="n">
        <v>100</v>
      </c>
      <c r="Q80" s="99" t="n">
        <v>100</v>
      </c>
      <c r="R80" s="99" t="n">
        <v>100</v>
      </c>
      <c r="S80" s="99" t="n">
        <v>100</v>
      </c>
      <c r="T80" s="100" t="n">
        <f aca="false">SUM(I80:S80)</f>
        <v>1100</v>
      </c>
      <c r="U80" s="101" t="n">
        <f aca="false">(X80/12)*11</f>
        <v>916.666666666666</v>
      </c>
      <c r="V80" s="102" t="n">
        <f aca="false">T80-U80</f>
        <v>183.333333333334</v>
      </c>
      <c r="W80" s="103" t="n">
        <f aca="false">T80/U80</f>
        <v>1.2</v>
      </c>
      <c r="X80" s="104" t="n">
        <v>1000</v>
      </c>
      <c r="Y80" s="8"/>
    </row>
    <row r="81" customFormat="false" ht="15" hidden="false" customHeight="false" outlineLevel="0" collapsed="false">
      <c r="B81" s="89"/>
      <c r="C81" s="89"/>
      <c r="D81" s="89"/>
      <c r="E81" s="89"/>
      <c r="F81" s="89"/>
      <c r="G81" s="98" t="s">
        <v>209</v>
      </c>
      <c r="H81" s="91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100" t="n">
        <f aca="false">SUM(I81:S81)</f>
        <v>0</v>
      </c>
      <c r="U81" s="101" t="n">
        <f aca="false">(X81/12)*11</f>
        <v>0</v>
      </c>
      <c r="V81" s="102" t="n">
        <f aca="false">T81-U81</f>
        <v>0</v>
      </c>
      <c r="W81" s="103" t="n">
        <v>0</v>
      </c>
      <c r="X81" s="97"/>
      <c r="Y81" s="8"/>
    </row>
    <row r="82" customFormat="false" ht="15" hidden="false" customHeight="false" outlineLevel="0" collapsed="false">
      <c r="B82" s="89"/>
      <c r="C82" s="89"/>
      <c r="D82" s="89"/>
      <c r="E82" s="89"/>
      <c r="F82" s="89"/>
      <c r="G82" s="91"/>
      <c r="H82" s="98" t="s">
        <v>210</v>
      </c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9" t="n">
        <v>500</v>
      </c>
      <c r="T82" s="100" t="n">
        <f aca="false">SUM(I82:S82)</f>
        <v>500</v>
      </c>
      <c r="U82" s="101" t="n">
        <f aca="false">(X82/12)*11</f>
        <v>357.5</v>
      </c>
      <c r="V82" s="102" t="n">
        <f aca="false">T82-U82</f>
        <v>142.5</v>
      </c>
      <c r="W82" s="103" t="n">
        <f aca="false">T82/U82</f>
        <v>1.3986013986014</v>
      </c>
      <c r="X82" s="104" t="n">
        <v>390</v>
      </c>
      <c r="Y82" s="8"/>
    </row>
    <row r="83" customFormat="false" ht="15" hidden="false" customHeight="false" outlineLevel="0" collapsed="false">
      <c r="B83" s="89"/>
      <c r="C83" s="89"/>
      <c r="D83" s="89"/>
      <c r="E83" s="89"/>
      <c r="F83" s="89"/>
      <c r="G83" s="91"/>
      <c r="H83" s="98" t="s">
        <v>211</v>
      </c>
      <c r="I83" s="99" t="n">
        <v>0</v>
      </c>
      <c r="J83" s="99" t="n">
        <v>9200</v>
      </c>
      <c r="K83" s="99" t="n">
        <v>0</v>
      </c>
      <c r="L83" s="99" t="n">
        <v>0</v>
      </c>
      <c r="M83" s="99" t="n">
        <v>0</v>
      </c>
      <c r="N83" s="99" t="n">
        <v>0</v>
      </c>
      <c r="O83" s="99" t="n">
        <v>0</v>
      </c>
      <c r="P83" s="99" t="n">
        <v>0</v>
      </c>
      <c r="Q83" s="99" t="n">
        <v>0</v>
      </c>
      <c r="R83" s="99" t="n">
        <v>0</v>
      </c>
      <c r="S83" s="99" t="n">
        <v>600</v>
      </c>
      <c r="T83" s="100" t="n">
        <f aca="false">SUM(I83:S83)</f>
        <v>9800</v>
      </c>
      <c r="U83" s="101" t="n">
        <f aca="false">(X83/12)*11</f>
        <v>2706</v>
      </c>
      <c r="V83" s="102" t="n">
        <f aca="false">T83-U83</f>
        <v>7094</v>
      </c>
      <c r="W83" s="103" t="n">
        <f aca="false">T83/U83</f>
        <v>3.62158167036216</v>
      </c>
      <c r="X83" s="104" t="n">
        <v>2952</v>
      </c>
      <c r="Y83" s="8" t="s">
        <v>212</v>
      </c>
    </row>
    <row r="84" customFormat="false" ht="15" hidden="false" customHeight="false" outlineLevel="0" collapsed="false">
      <c r="B84" s="89"/>
      <c r="C84" s="89"/>
      <c r="D84" s="89"/>
      <c r="E84" s="89"/>
      <c r="F84" s="89"/>
      <c r="G84" s="91"/>
      <c r="H84" s="98" t="s">
        <v>213</v>
      </c>
      <c r="I84" s="106" t="n">
        <v>0</v>
      </c>
      <c r="J84" s="106" t="n">
        <v>9200</v>
      </c>
      <c r="K84" s="106" t="n">
        <v>0</v>
      </c>
      <c r="L84" s="106" t="n">
        <v>0</v>
      </c>
      <c r="M84" s="106" t="n">
        <v>0</v>
      </c>
      <c r="N84" s="106" t="n">
        <v>0</v>
      </c>
      <c r="O84" s="106" t="n">
        <v>0</v>
      </c>
      <c r="P84" s="106" t="n">
        <v>0</v>
      </c>
      <c r="Q84" s="106" t="n">
        <v>0</v>
      </c>
      <c r="R84" s="106" t="n">
        <v>0</v>
      </c>
      <c r="S84" s="106" t="n">
        <v>0</v>
      </c>
      <c r="T84" s="107" t="n">
        <f aca="false">SUM(I84:S84)</f>
        <v>9200</v>
      </c>
      <c r="U84" s="108" t="n">
        <f aca="false">(X84/12)*11</f>
        <v>636.79</v>
      </c>
      <c r="V84" s="109" t="n">
        <f aca="false">T84-U84</f>
        <v>8563.21</v>
      </c>
      <c r="W84" s="110" t="n">
        <f aca="false">T84/U84</f>
        <v>14.4474630568947</v>
      </c>
      <c r="X84" s="111" t="n">
        <v>694.68</v>
      </c>
      <c r="Y84" s="8"/>
    </row>
    <row r="85" customFormat="false" ht="15" hidden="false" customHeight="false" outlineLevel="0" collapsed="false">
      <c r="B85" s="89"/>
      <c r="C85" s="89"/>
      <c r="D85" s="89"/>
      <c r="E85" s="89"/>
      <c r="F85" s="89"/>
      <c r="G85" s="98" t="s">
        <v>214</v>
      </c>
      <c r="H85" s="91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9" t="n">
        <v>600</v>
      </c>
      <c r="T85" s="100" t="n">
        <f aca="false">SUM(I85:S85)</f>
        <v>600</v>
      </c>
      <c r="U85" s="101" t="n">
        <f aca="false">(X85/12)*11</f>
        <v>3700.29</v>
      </c>
      <c r="V85" s="102" t="n">
        <f aca="false">T85-U85</f>
        <v>-3100.29</v>
      </c>
      <c r="W85" s="103" t="n">
        <f aca="false">T85/U85</f>
        <v>0.16214945315097</v>
      </c>
      <c r="X85" s="104" t="n">
        <f aca="false">ROUND(SUM(X81:X84),5)</f>
        <v>4036.68</v>
      </c>
      <c r="Y85" s="8"/>
    </row>
    <row r="86" customFormat="false" ht="15" hidden="false" customHeight="false" outlineLevel="0" collapsed="false">
      <c r="B86" s="89"/>
      <c r="C86" s="89"/>
      <c r="D86" s="89"/>
      <c r="E86" s="89"/>
      <c r="F86" s="89"/>
      <c r="G86" s="98" t="s">
        <v>215</v>
      </c>
      <c r="H86" s="91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9" t="n">
        <v>0</v>
      </c>
      <c r="T86" s="100" t="n">
        <f aca="false">SUM(I86:S86)</f>
        <v>0</v>
      </c>
      <c r="U86" s="101" t="n">
        <f aca="false">(X86/12)*11</f>
        <v>3557.4</v>
      </c>
      <c r="V86" s="102" t="n">
        <f aca="false">T86-U86</f>
        <v>-3557.4</v>
      </c>
      <c r="W86" s="103" t="n">
        <f aca="false">T86/U86</f>
        <v>0</v>
      </c>
      <c r="X86" s="104" t="n">
        <v>3880.8</v>
      </c>
      <c r="Y86" s="8"/>
    </row>
    <row r="87" customFormat="false" ht="15" hidden="false" customHeight="false" outlineLevel="0" collapsed="false">
      <c r="B87" s="89"/>
      <c r="C87" s="89"/>
      <c r="D87" s="89"/>
      <c r="E87" s="89"/>
      <c r="F87" s="89"/>
      <c r="G87" s="98" t="s">
        <v>216</v>
      </c>
      <c r="H87" s="91"/>
      <c r="I87" s="99" t="n">
        <v>0</v>
      </c>
      <c r="J87" s="99" t="n">
        <v>0</v>
      </c>
      <c r="K87" s="99" t="n">
        <v>0</v>
      </c>
      <c r="L87" s="99" t="n">
        <v>0</v>
      </c>
      <c r="M87" s="99" t="n">
        <v>0</v>
      </c>
      <c r="N87" s="99" t="n">
        <v>0</v>
      </c>
      <c r="O87" s="99" t="n">
        <v>0</v>
      </c>
      <c r="P87" s="99" t="n">
        <v>0</v>
      </c>
      <c r="Q87" s="99" t="n">
        <v>479.96</v>
      </c>
      <c r="R87" s="99" t="n">
        <v>0</v>
      </c>
      <c r="S87" s="99" t="n">
        <v>0</v>
      </c>
      <c r="T87" s="100" t="n">
        <f aca="false">SUM(I87:S87)</f>
        <v>479.96</v>
      </c>
      <c r="U87" s="101" t="n">
        <f aca="false">(X87/12)*11</f>
        <v>10740.84</v>
      </c>
      <c r="V87" s="102" t="n">
        <f aca="false">T87-U87</f>
        <v>-10260.88</v>
      </c>
      <c r="W87" s="103" t="n">
        <f aca="false">T87/U87</f>
        <v>0.04468551807866</v>
      </c>
      <c r="X87" s="104" t="n">
        <v>11717.28</v>
      </c>
      <c r="Y87" s="8" t="s">
        <v>217</v>
      </c>
    </row>
    <row r="88" customFormat="false" ht="15" hidden="false" customHeight="false" outlineLevel="0" collapsed="false">
      <c r="B88" s="89"/>
      <c r="C88" s="89"/>
      <c r="D88" s="89"/>
      <c r="E88" s="89"/>
      <c r="F88" s="89"/>
      <c r="G88" s="98" t="s">
        <v>218</v>
      </c>
      <c r="H88" s="91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6" t="n">
        <v>0</v>
      </c>
      <c r="T88" s="107" t="n">
        <f aca="false">SUM(I88:S88)</f>
        <v>0</v>
      </c>
      <c r="U88" s="108" t="n">
        <f aca="false">(X88/12)*11</f>
        <v>84.8466666666666</v>
      </c>
      <c r="V88" s="109" t="n">
        <f aca="false">T88-U88</f>
        <v>-84.846666666667</v>
      </c>
      <c r="W88" s="110" t="n">
        <f aca="false">T88/U88</f>
        <v>0</v>
      </c>
      <c r="X88" s="111" t="n">
        <v>92.56</v>
      </c>
      <c r="Y88" s="8"/>
    </row>
    <row r="89" customFormat="false" ht="15" hidden="false" customHeight="false" outlineLevel="0" collapsed="false">
      <c r="B89" s="89"/>
      <c r="C89" s="89"/>
      <c r="D89" s="89"/>
      <c r="E89" s="89"/>
      <c r="F89" s="90" t="s">
        <v>219</v>
      </c>
      <c r="G89" s="91"/>
      <c r="H89" s="91"/>
      <c r="I89" s="99" t="n">
        <v>7653.43</v>
      </c>
      <c r="J89" s="99" t="n">
        <v>16840.68</v>
      </c>
      <c r="K89" s="99" t="n">
        <v>7640.68</v>
      </c>
      <c r="L89" s="99" t="n">
        <v>7640.68</v>
      </c>
      <c r="M89" s="99" t="n">
        <v>7636.46</v>
      </c>
      <c r="N89" s="99" t="n">
        <v>9827.76</v>
      </c>
      <c r="O89" s="99" t="n">
        <v>7940.21</v>
      </c>
      <c r="P89" s="99" t="n">
        <v>15129.82</v>
      </c>
      <c r="Q89" s="99" t="n">
        <v>76290.79</v>
      </c>
      <c r="R89" s="99" t="n">
        <v>14384.14</v>
      </c>
      <c r="S89" s="99" t="n">
        <v>25394.7</v>
      </c>
      <c r="T89" s="100" t="n">
        <f aca="false">SUM(I89:S89)</f>
        <v>196379.35</v>
      </c>
      <c r="U89" s="101" t="n">
        <f aca="false">(X89/12)*11</f>
        <v>107612.569166667</v>
      </c>
      <c r="V89" s="102" t="n">
        <f aca="false">T89-U89</f>
        <v>88766.780833333</v>
      </c>
      <c r="W89" s="103" t="n">
        <f aca="false">T89/U89</f>
        <v>1.82487372544608</v>
      </c>
      <c r="X89" s="104" t="n">
        <f aca="false">ROUND(SUM(X72:X80)+SUM(X85:X88),5)</f>
        <v>117395.53</v>
      </c>
      <c r="Y89" s="8"/>
    </row>
    <row r="90" customFormat="false" ht="15" hidden="false" customHeight="false" outlineLevel="0" collapsed="false">
      <c r="B90" s="89"/>
      <c r="C90" s="89"/>
      <c r="D90" s="89"/>
      <c r="E90" s="89"/>
      <c r="F90" s="90" t="s">
        <v>220</v>
      </c>
      <c r="G90" s="91"/>
      <c r="H90" s="91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100" t="n">
        <f aca="false">SUM(I90:S90)</f>
        <v>0</v>
      </c>
      <c r="U90" s="101" t="n">
        <f aca="false">(X90/12)*11</f>
        <v>0</v>
      </c>
      <c r="V90" s="102" t="n">
        <f aca="false">T90-U90</f>
        <v>0</v>
      </c>
      <c r="W90" s="103" t="n">
        <v>0</v>
      </c>
      <c r="X90" s="97"/>
      <c r="Y90" s="8"/>
    </row>
    <row r="91" customFormat="false" ht="15" hidden="false" customHeight="false" outlineLevel="0" collapsed="false">
      <c r="B91" s="89"/>
      <c r="C91" s="89"/>
      <c r="D91" s="89"/>
      <c r="E91" s="89"/>
      <c r="F91" s="89"/>
      <c r="G91" s="98" t="s">
        <v>221</v>
      </c>
      <c r="H91" s="91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9" t="n">
        <v>995</v>
      </c>
      <c r="T91" s="100" t="n">
        <f aca="false">SUM(I91:S91)</f>
        <v>995</v>
      </c>
      <c r="U91" s="101" t="n">
        <f aca="false">(X91/12)*11</f>
        <v>458.333333333334</v>
      </c>
      <c r="V91" s="102" t="n">
        <f aca="false">T91-U91</f>
        <v>536.666666666666</v>
      </c>
      <c r="W91" s="103" t="n">
        <f aca="false">T91/U91</f>
        <v>2.17090909090909</v>
      </c>
      <c r="X91" s="104" t="n">
        <v>500</v>
      </c>
      <c r="Y91" s="8" t="s">
        <v>222</v>
      </c>
    </row>
    <row r="92" customFormat="false" ht="15" hidden="false" customHeight="false" outlineLevel="0" collapsed="false">
      <c r="B92" s="89"/>
      <c r="C92" s="89"/>
      <c r="D92" s="89"/>
      <c r="E92" s="89"/>
      <c r="F92" s="89"/>
      <c r="G92" s="98" t="s">
        <v>223</v>
      </c>
      <c r="H92" s="91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9" t="n">
        <v>0</v>
      </c>
      <c r="T92" s="100" t="n">
        <f aca="false">SUM(I92:S92)</f>
        <v>0</v>
      </c>
      <c r="U92" s="101" t="n">
        <f aca="false">(X92/12)*11</f>
        <v>0</v>
      </c>
      <c r="V92" s="102" t="n">
        <f aca="false">T92-U92</f>
        <v>0</v>
      </c>
      <c r="W92" s="103" t="n">
        <v>0</v>
      </c>
      <c r="X92" s="104" t="n">
        <v>0</v>
      </c>
      <c r="Y92" s="8"/>
    </row>
    <row r="93" customFormat="false" ht="15" hidden="false" customHeight="false" outlineLevel="0" collapsed="false">
      <c r="B93" s="89"/>
      <c r="C93" s="89"/>
      <c r="D93" s="89"/>
      <c r="E93" s="89"/>
      <c r="F93" s="89"/>
      <c r="G93" s="98" t="s">
        <v>224</v>
      </c>
      <c r="H93" s="91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9" t="n">
        <v>0</v>
      </c>
      <c r="T93" s="100" t="n">
        <f aca="false">SUM(I93:S93)</f>
        <v>0</v>
      </c>
      <c r="U93" s="101" t="n">
        <f aca="false">(X93/12)*11</f>
        <v>0</v>
      </c>
      <c r="V93" s="102" t="n">
        <f aca="false">T93-U93</f>
        <v>0</v>
      </c>
      <c r="W93" s="103" t="n">
        <v>0</v>
      </c>
      <c r="X93" s="104" t="n">
        <v>0</v>
      </c>
      <c r="Y93" s="8"/>
    </row>
    <row r="94" customFormat="false" ht="15" hidden="false" customHeight="false" outlineLevel="0" collapsed="false">
      <c r="B94" s="89"/>
      <c r="C94" s="89"/>
      <c r="D94" s="89"/>
      <c r="E94" s="89"/>
      <c r="F94" s="89"/>
      <c r="G94" s="98" t="s">
        <v>225</v>
      </c>
      <c r="H94" s="91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100" t="n">
        <f aca="false">SUM(I94:S94)</f>
        <v>0</v>
      </c>
      <c r="U94" s="101" t="n">
        <f aca="false">(X94/12)*11</f>
        <v>0</v>
      </c>
      <c r="V94" s="102" t="n">
        <f aca="false">T94-U94</f>
        <v>0</v>
      </c>
      <c r="W94" s="103" t="n">
        <v>0</v>
      </c>
      <c r="X94" s="97"/>
      <c r="Y94" s="8"/>
    </row>
    <row r="95" customFormat="false" ht="15" hidden="false" customHeight="false" outlineLevel="0" collapsed="false">
      <c r="B95" s="89"/>
      <c r="C95" s="89"/>
      <c r="D95" s="89"/>
      <c r="E95" s="89"/>
      <c r="F95" s="89"/>
      <c r="G95" s="91"/>
      <c r="H95" s="98" t="s">
        <v>226</v>
      </c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9" t="n">
        <v>0</v>
      </c>
      <c r="T95" s="100" t="n">
        <f aca="false">SUM(I95:S95)</f>
        <v>0</v>
      </c>
      <c r="U95" s="101" t="n">
        <f aca="false">(X95/12)*11</f>
        <v>0</v>
      </c>
      <c r="V95" s="102" t="n">
        <f aca="false">T95-U95</f>
        <v>0</v>
      </c>
      <c r="W95" s="103" t="n">
        <v>0</v>
      </c>
      <c r="X95" s="104" t="n">
        <v>0</v>
      </c>
      <c r="Y95" s="8"/>
    </row>
    <row r="96" customFormat="false" ht="15" hidden="false" customHeight="false" outlineLevel="0" collapsed="false">
      <c r="B96" s="89"/>
      <c r="C96" s="89"/>
      <c r="D96" s="89"/>
      <c r="E96" s="89"/>
      <c r="F96" s="89"/>
      <c r="G96" s="91"/>
      <c r="H96" s="98" t="s">
        <v>227</v>
      </c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9" t="n">
        <v>0</v>
      </c>
      <c r="T96" s="100" t="n">
        <f aca="false">SUM(I96:S96)</f>
        <v>0</v>
      </c>
      <c r="U96" s="101" t="n">
        <f aca="false">(X96/12)*11</f>
        <v>0</v>
      </c>
      <c r="V96" s="102" t="n">
        <f aca="false">T96-U96</f>
        <v>0</v>
      </c>
      <c r="W96" s="103" t="n">
        <v>0</v>
      </c>
      <c r="X96" s="104" t="n">
        <v>0</v>
      </c>
      <c r="Y96" s="8"/>
    </row>
    <row r="97" customFormat="false" ht="15" hidden="false" customHeight="false" outlineLevel="0" collapsed="false">
      <c r="B97" s="89"/>
      <c r="C97" s="89"/>
      <c r="D97" s="89"/>
      <c r="E97" s="89"/>
      <c r="F97" s="89"/>
      <c r="G97" s="91"/>
      <c r="H97" s="98" t="s">
        <v>228</v>
      </c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9" t="n">
        <v>0</v>
      </c>
      <c r="T97" s="100" t="n">
        <f aca="false">SUM(I97:S97)</f>
        <v>0</v>
      </c>
      <c r="U97" s="101" t="n">
        <f aca="false">(X97/12)*11</f>
        <v>0</v>
      </c>
      <c r="V97" s="102" t="n">
        <f aca="false">T97-U97</f>
        <v>0</v>
      </c>
      <c r="W97" s="103" t="n">
        <v>0</v>
      </c>
      <c r="X97" s="104" t="n">
        <v>0</v>
      </c>
      <c r="Y97" s="8"/>
    </row>
    <row r="98" customFormat="false" ht="15" hidden="false" customHeight="false" outlineLevel="0" collapsed="false">
      <c r="B98" s="89"/>
      <c r="C98" s="89"/>
      <c r="D98" s="89"/>
      <c r="E98" s="89"/>
      <c r="F98" s="89"/>
      <c r="G98" s="91"/>
      <c r="H98" s="98" t="s">
        <v>229</v>
      </c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6" t="n">
        <v>0</v>
      </c>
      <c r="T98" s="107" t="n">
        <f aca="false">SUM(I98:S98)</f>
        <v>0</v>
      </c>
      <c r="U98" s="108" t="n">
        <f aca="false">(X98/12)*11</f>
        <v>0</v>
      </c>
      <c r="V98" s="109" t="n">
        <f aca="false">T98-U98</f>
        <v>0</v>
      </c>
      <c r="W98" s="110" t="n">
        <v>0</v>
      </c>
      <c r="X98" s="111" t="n">
        <v>0</v>
      </c>
      <c r="Y98" s="8"/>
    </row>
    <row r="99" customFormat="false" ht="15" hidden="false" customHeight="false" outlineLevel="0" collapsed="false">
      <c r="B99" s="89"/>
      <c r="C99" s="89"/>
      <c r="D99" s="89"/>
      <c r="E99" s="89"/>
      <c r="F99" s="89"/>
      <c r="G99" s="98" t="s">
        <v>230</v>
      </c>
      <c r="H99" s="91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9" t="n">
        <v>0</v>
      </c>
      <c r="T99" s="100" t="n">
        <f aca="false">SUM(I99:S99)</f>
        <v>0</v>
      </c>
      <c r="U99" s="101" t="n">
        <f aca="false">(X99/12)*11</f>
        <v>0</v>
      </c>
      <c r="V99" s="102" t="n">
        <f aca="false">T99-U99</f>
        <v>0</v>
      </c>
      <c r="W99" s="103" t="n">
        <v>0</v>
      </c>
      <c r="X99" s="104" t="n">
        <f aca="false">ROUND(SUM(X94:X98),5)</f>
        <v>0</v>
      </c>
      <c r="Y99" s="8"/>
    </row>
    <row r="100" customFormat="false" ht="15" hidden="false" customHeight="false" outlineLevel="0" collapsed="false">
      <c r="B100" s="89"/>
      <c r="C100" s="89"/>
      <c r="D100" s="89"/>
      <c r="E100" s="89"/>
      <c r="F100" s="89"/>
      <c r="G100" s="98" t="s">
        <v>231</v>
      </c>
      <c r="H100" s="91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9" t="n">
        <v>0</v>
      </c>
      <c r="T100" s="100" t="n">
        <f aca="false">SUM(I100:S100)</f>
        <v>0</v>
      </c>
      <c r="U100" s="101" t="n">
        <f aca="false">(X100/12)*11</f>
        <v>0</v>
      </c>
      <c r="V100" s="102" t="n">
        <f aca="false">T100-U100</f>
        <v>0</v>
      </c>
      <c r="W100" s="103" t="n">
        <v>0</v>
      </c>
      <c r="X100" s="104" t="n">
        <v>0</v>
      </c>
      <c r="Y100" s="8"/>
    </row>
    <row r="101" customFormat="false" ht="15" hidden="false" customHeight="false" outlineLevel="0" collapsed="false">
      <c r="B101" s="89"/>
      <c r="C101" s="89"/>
      <c r="D101" s="89"/>
      <c r="E101" s="89"/>
      <c r="F101" s="89"/>
      <c r="G101" s="98" t="s">
        <v>232</v>
      </c>
      <c r="H101" s="91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100" t="n">
        <f aca="false">SUM(I101:S101)</f>
        <v>0</v>
      </c>
      <c r="U101" s="101" t="n">
        <f aca="false">(X101/12)*11</f>
        <v>0</v>
      </c>
      <c r="V101" s="102" t="n">
        <f aca="false">T101-U101</f>
        <v>0</v>
      </c>
      <c r="W101" s="103" t="n">
        <v>0</v>
      </c>
      <c r="X101" s="97"/>
      <c r="Y101" s="8"/>
    </row>
    <row r="102" customFormat="false" ht="15" hidden="false" customHeight="false" outlineLevel="0" collapsed="false">
      <c r="B102" s="89"/>
      <c r="C102" s="89"/>
      <c r="D102" s="89"/>
      <c r="E102" s="89"/>
      <c r="F102" s="89"/>
      <c r="G102" s="91"/>
      <c r="H102" s="98" t="s">
        <v>233</v>
      </c>
      <c r="I102" s="99" t="n">
        <v>286.75</v>
      </c>
      <c r="J102" s="99" t="n">
        <v>0</v>
      </c>
      <c r="K102" s="99" t="n">
        <v>0</v>
      </c>
      <c r="L102" s="99" t="n">
        <v>0</v>
      </c>
      <c r="M102" s="99" t="n">
        <v>0</v>
      </c>
      <c r="N102" s="99" t="n">
        <v>0</v>
      </c>
      <c r="O102" s="99" t="n">
        <v>0</v>
      </c>
      <c r="P102" s="99" t="n">
        <v>0</v>
      </c>
      <c r="Q102" s="99" t="n">
        <v>0</v>
      </c>
      <c r="R102" s="99" t="n">
        <v>0</v>
      </c>
      <c r="S102" s="99" t="n">
        <v>0</v>
      </c>
      <c r="T102" s="100" t="n">
        <f aca="false">SUM(I102:S102)</f>
        <v>286.75</v>
      </c>
      <c r="U102" s="101" t="n">
        <f aca="false">(X102/12)*11</f>
        <v>1352.55083333334</v>
      </c>
      <c r="V102" s="102" t="n">
        <f aca="false">T102-U102</f>
        <v>-1065.8008333333</v>
      </c>
      <c r="W102" s="103" t="n">
        <f aca="false">T102/U102</f>
        <v>0.21200681921382</v>
      </c>
      <c r="X102" s="104" t="n">
        <v>1475.51</v>
      </c>
      <c r="Y102" s="8"/>
    </row>
    <row r="103" customFormat="false" ht="15" hidden="false" customHeight="false" outlineLevel="0" collapsed="false">
      <c r="B103" s="89"/>
      <c r="C103" s="89"/>
      <c r="D103" s="89"/>
      <c r="E103" s="89"/>
      <c r="F103" s="89"/>
      <c r="G103" s="91"/>
      <c r="H103" s="98" t="s">
        <v>234</v>
      </c>
      <c r="I103" s="99" t="n">
        <v>232.66</v>
      </c>
      <c r="J103" s="99" t="n">
        <v>0</v>
      </c>
      <c r="K103" s="99" t="n">
        <v>0</v>
      </c>
      <c r="L103" s="99" t="n">
        <v>0</v>
      </c>
      <c r="M103" s="99" t="n">
        <v>0</v>
      </c>
      <c r="N103" s="99" t="n">
        <v>0</v>
      </c>
      <c r="O103" s="99" t="n">
        <v>0</v>
      </c>
      <c r="P103" s="99" t="n">
        <v>0</v>
      </c>
      <c r="Q103" s="99" t="n">
        <v>0</v>
      </c>
      <c r="R103" s="99" t="n">
        <v>0</v>
      </c>
      <c r="S103" s="99" t="n">
        <v>0</v>
      </c>
      <c r="T103" s="100" t="n">
        <f aca="false">SUM(I103:S103)</f>
        <v>232.66</v>
      </c>
      <c r="U103" s="101" t="n">
        <f aca="false">(X103/12)*11</f>
        <v>5316.66666666666</v>
      </c>
      <c r="V103" s="102" t="n">
        <f aca="false">T103-U103</f>
        <v>-5084.0066666667</v>
      </c>
      <c r="W103" s="103" t="n">
        <f aca="false">T103/U103</f>
        <v>0.0437605015674</v>
      </c>
      <c r="X103" s="104" t="n">
        <v>5800</v>
      </c>
      <c r="Y103" s="8"/>
    </row>
    <row r="104" customFormat="false" ht="15" hidden="false" customHeight="false" outlineLevel="0" collapsed="false">
      <c r="B104" s="89"/>
      <c r="C104" s="89"/>
      <c r="D104" s="89"/>
      <c r="E104" s="89"/>
      <c r="F104" s="89"/>
      <c r="G104" s="91"/>
      <c r="H104" s="98" t="s">
        <v>235</v>
      </c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6" t="n">
        <v>0</v>
      </c>
      <c r="T104" s="107" t="n">
        <f aca="false">SUM(I104:S104)</f>
        <v>0</v>
      </c>
      <c r="U104" s="108" t="n">
        <f aca="false">(X104/12)*11</f>
        <v>0</v>
      </c>
      <c r="V104" s="109" t="n">
        <f aca="false">T104-U104</f>
        <v>0</v>
      </c>
      <c r="W104" s="110" t="n">
        <v>0</v>
      </c>
      <c r="X104" s="111" t="n">
        <v>0</v>
      </c>
      <c r="Y104" s="8"/>
    </row>
    <row r="105" customFormat="false" ht="15" hidden="false" customHeight="false" outlineLevel="0" collapsed="false">
      <c r="B105" s="89"/>
      <c r="C105" s="89"/>
      <c r="D105" s="89"/>
      <c r="E105" s="89"/>
      <c r="F105" s="89"/>
      <c r="G105" s="98" t="s">
        <v>236</v>
      </c>
      <c r="H105" s="91"/>
      <c r="I105" s="99" t="n">
        <v>519.41</v>
      </c>
      <c r="J105" s="99" t="n">
        <v>0</v>
      </c>
      <c r="K105" s="99" t="n">
        <v>0</v>
      </c>
      <c r="L105" s="99" t="n">
        <v>0</v>
      </c>
      <c r="M105" s="99" t="n">
        <v>0</v>
      </c>
      <c r="N105" s="99" t="n">
        <v>0</v>
      </c>
      <c r="O105" s="99" t="n">
        <v>0</v>
      </c>
      <c r="P105" s="99" t="n">
        <v>0</v>
      </c>
      <c r="Q105" s="99" t="n">
        <v>0</v>
      </c>
      <c r="R105" s="99" t="n">
        <v>0</v>
      </c>
      <c r="S105" s="99" t="n">
        <v>0</v>
      </c>
      <c r="T105" s="100" t="n">
        <f aca="false">SUM(I105:S105)</f>
        <v>519.41</v>
      </c>
      <c r="U105" s="101" t="n">
        <f aca="false">(X105/12)*11</f>
        <v>6669.2175</v>
      </c>
      <c r="V105" s="102" t="n">
        <f aca="false">T105-U105</f>
        <v>-6149.8075</v>
      </c>
      <c r="W105" s="103" t="n">
        <f aca="false">T105/U105</f>
        <v>0.07788170051434</v>
      </c>
      <c r="X105" s="104" t="n">
        <f aca="false">ROUND(SUM(X101:X104),5)</f>
        <v>7275.51</v>
      </c>
      <c r="Y105" s="8"/>
    </row>
    <row r="106" customFormat="false" ht="15" hidden="false" customHeight="false" outlineLevel="0" collapsed="false">
      <c r="B106" s="89"/>
      <c r="C106" s="89"/>
      <c r="D106" s="89"/>
      <c r="E106" s="89"/>
      <c r="F106" s="89"/>
      <c r="G106" s="98" t="s">
        <v>237</v>
      </c>
      <c r="H106" s="91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9" t="n">
        <v>0</v>
      </c>
      <c r="T106" s="100" t="n">
        <f aca="false">SUM(I106:S106)</f>
        <v>0</v>
      </c>
      <c r="U106" s="101" t="n">
        <f aca="false">(X106/12)*11</f>
        <v>10083.3333333333</v>
      </c>
      <c r="V106" s="102" t="n">
        <f aca="false">T106-U106</f>
        <v>-10083.333333333</v>
      </c>
      <c r="W106" s="103" t="n">
        <f aca="false">T106/U106</f>
        <v>0</v>
      </c>
      <c r="X106" s="104" t="n">
        <v>11000</v>
      </c>
      <c r="Y106" s="8"/>
    </row>
    <row r="107" customFormat="false" ht="15" hidden="false" customHeight="false" outlineLevel="0" collapsed="false">
      <c r="B107" s="89"/>
      <c r="C107" s="89"/>
      <c r="D107" s="89"/>
      <c r="E107" s="89"/>
      <c r="F107" s="89"/>
      <c r="G107" s="98" t="s">
        <v>238</v>
      </c>
      <c r="H107" s="91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9" t="n">
        <v>0</v>
      </c>
      <c r="T107" s="100" t="n">
        <f aca="false">SUM(I107:S107)</f>
        <v>0</v>
      </c>
      <c r="U107" s="101" t="n">
        <f aca="false">(X107/12)*11</f>
        <v>0</v>
      </c>
      <c r="V107" s="102" t="n">
        <f aca="false">T107-U107</f>
        <v>0</v>
      </c>
      <c r="W107" s="103" t="n">
        <v>0</v>
      </c>
      <c r="X107" s="104" t="n">
        <v>0</v>
      </c>
      <c r="Y107" s="8"/>
    </row>
    <row r="108" customFormat="false" ht="15" hidden="false" customHeight="false" outlineLevel="0" collapsed="false">
      <c r="B108" s="89"/>
      <c r="C108" s="89"/>
      <c r="D108" s="89"/>
      <c r="E108" s="89"/>
      <c r="F108" s="89"/>
      <c r="G108" s="98" t="s">
        <v>239</v>
      </c>
      <c r="H108" s="91"/>
      <c r="I108" s="99" t="n">
        <v>0</v>
      </c>
      <c r="J108" s="99" t="n">
        <v>0</v>
      </c>
      <c r="K108" s="99" t="n">
        <v>19.99</v>
      </c>
      <c r="L108" s="99" t="n">
        <v>169.55</v>
      </c>
      <c r="M108" s="99" t="n">
        <v>0</v>
      </c>
      <c r="N108" s="99" t="n">
        <v>0</v>
      </c>
      <c r="O108" s="99" t="n">
        <v>0</v>
      </c>
      <c r="P108" s="99" t="n">
        <v>0</v>
      </c>
      <c r="Q108" s="99" t="n">
        <v>141.39</v>
      </c>
      <c r="R108" s="99" t="n">
        <v>0</v>
      </c>
      <c r="S108" s="99" t="n">
        <v>0</v>
      </c>
      <c r="T108" s="100" t="n">
        <f aca="false">SUM(I108:S108)</f>
        <v>330.93</v>
      </c>
      <c r="U108" s="101" t="n">
        <f aca="false">(X108/12)*11</f>
        <v>0</v>
      </c>
      <c r="V108" s="102" t="n">
        <f aca="false">T108-U108</f>
        <v>330.93</v>
      </c>
      <c r="W108" s="103" t="n">
        <v>0</v>
      </c>
      <c r="X108" s="104" t="n">
        <v>0</v>
      </c>
      <c r="Y108" s="8"/>
    </row>
    <row r="109" customFormat="false" ht="15" hidden="false" customHeight="false" outlineLevel="0" collapsed="false">
      <c r="B109" s="89"/>
      <c r="C109" s="89"/>
      <c r="D109" s="89"/>
      <c r="E109" s="89"/>
      <c r="F109" s="89"/>
      <c r="G109" s="98" t="s">
        <v>240</v>
      </c>
      <c r="H109" s="91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100" t="n">
        <f aca="false">SUM(I109:S109)</f>
        <v>0</v>
      </c>
      <c r="U109" s="101" t="n">
        <f aca="false">(X109/12)*11</f>
        <v>0</v>
      </c>
      <c r="V109" s="102" t="n">
        <f aca="false">T109-U109</f>
        <v>0</v>
      </c>
      <c r="W109" s="103" t="n">
        <v>0</v>
      </c>
      <c r="X109" s="97"/>
      <c r="Y109" s="8"/>
    </row>
    <row r="110" customFormat="false" ht="15" hidden="false" customHeight="false" outlineLevel="0" collapsed="false">
      <c r="B110" s="89"/>
      <c r="C110" s="89"/>
      <c r="D110" s="89"/>
      <c r="E110" s="89"/>
      <c r="F110" s="89"/>
      <c r="G110" s="91"/>
      <c r="H110" s="98" t="s">
        <v>241</v>
      </c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9" t="n">
        <v>0</v>
      </c>
      <c r="T110" s="100" t="n">
        <f aca="false">SUM(I110:S110)</f>
        <v>0</v>
      </c>
      <c r="U110" s="101" t="n">
        <f aca="false">(X110/12)*11</f>
        <v>0</v>
      </c>
      <c r="V110" s="102" t="n">
        <f aca="false">T110-U110</f>
        <v>0</v>
      </c>
      <c r="W110" s="103" t="n">
        <v>0</v>
      </c>
      <c r="X110" s="104" t="n">
        <v>0</v>
      </c>
      <c r="Y110" s="8"/>
    </row>
    <row r="111" customFormat="false" ht="15" hidden="false" customHeight="false" outlineLevel="0" collapsed="false">
      <c r="B111" s="89"/>
      <c r="C111" s="89"/>
      <c r="D111" s="89"/>
      <c r="E111" s="89"/>
      <c r="F111" s="89"/>
      <c r="G111" s="91"/>
      <c r="H111" s="98" t="s">
        <v>242</v>
      </c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9" t="n">
        <v>0</v>
      </c>
      <c r="T111" s="100" t="n">
        <f aca="false">SUM(I111:S111)</f>
        <v>0</v>
      </c>
      <c r="U111" s="101" t="n">
        <f aca="false">(X111/12)*11</f>
        <v>0</v>
      </c>
      <c r="V111" s="102" t="n">
        <f aca="false">T111-U111</f>
        <v>0</v>
      </c>
      <c r="W111" s="103" t="n">
        <v>0</v>
      </c>
      <c r="X111" s="104" t="n">
        <v>0</v>
      </c>
      <c r="Y111" s="8"/>
    </row>
    <row r="112" customFormat="false" ht="15" hidden="false" customHeight="false" outlineLevel="0" collapsed="false">
      <c r="B112" s="89"/>
      <c r="C112" s="89"/>
      <c r="D112" s="89"/>
      <c r="E112" s="89"/>
      <c r="F112" s="89"/>
      <c r="G112" s="91"/>
      <c r="H112" s="98" t="s">
        <v>243</v>
      </c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6" t="n">
        <v>0</v>
      </c>
      <c r="T112" s="107" t="n">
        <f aca="false">SUM(I112:S112)</f>
        <v>0</v>
      </c>
      <c r="U112" s="108" t="n">
        <f aca="false">(X112/12)*11</f>
        <v>0</v>
      </c>
      <c r="V112" s="109" t="n">
        <f aca="false">T112-U112</f>
        <v>0</v>
      </c>
      <c r="W112" s="110" t="n">
        <v>0</v>
      </c>
      <c r="X112" s="111" t="n">
        <v>0</v>
      </c>
      <c r="Y112" s="8"/>
    </row>
    <row r="113" customFormat="false" ht="15" hidden="false" customHeight="false" outlineLevel="0" collapsed="false">
      <c r="B113" s="89"/>
      <c r="C113" s="89"/>
      <c r="D113" s="89"/>
      <c r="E113" s="89"/>
      <c r="F113" s="89"/>
      <c r="G113" s="98" t="s">
        <v>244</v>
      </c>
      <c r="H113" s="91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9" t="n">
        <v>0</v>
      </c>
      <c r="T113" s="100" t="n">
        <f aca="false">SUM(I113:S113)</f>
        <v>0</v>
      </c>
      <c r="U113" s="101" t="n">
        <f aca="false">(X113/12)*11</f>
        <v>0</v>
      </c>
      <c r="V113" s="102" t="n">
        <f aca="false">T113-U113</f>
        <v>0</v>
      </c>
      <c r="W113" s="103" t="n">
        <v>0</v>
      </c>
      <c r="X113" s="104" t="n">
        <f aca="false">ROUND(SUM(X109:X112),5)</f>
        <v>0</v>
      </c>
      <c r="Y113" s="8"/>
    </row>
    <row r="114" customFormat="false" ht="15" hidden="false" customHeight="false" outlineLevel="0" collapsed="false">
      <c r="B114" s="89"/>
      <c r="C114" s="89"/>
      <c r="D114" s="89"/>
      <c r="E114" s="89"/>
      <c r="F114" s="89"/>
      <c r="G114" s="98" t="s">
        <v>245</v>
      </c>
      <c r="H114" s="91"/>
      <c r="I114" s="106" t="n">
        <v>0</v>
      </c>
      <c r="J114" s="106" t="n">
        <v>581.48</v>
      </c>
      <c r="K114" s="106" t="n">
        <v>426.27</v>
      </c>
      <c r="L114" s="106" t="n">
        <v>227.86</v>
      </c>
      <c r="M114" s="106" t="n">
        <v>434.54</v>
      </c>
      <c r="N114" s="106" t="n">
        <v>241.75</v>
      </c>
      <c r="O114" s="106" t="n">
        <v>181.77</v>
      </c>
      <c r="P114" s="106" t="n">
        <v>122.77</v>
      </c>
      <c r="Q114" s="106" t="n">
        <v>344.64</v>
      </c>
      <c r="R114" s="106" t="n">
        <v>226.09</v>
      </c>
      <c r="S114" s="106" t="n">
        <v>1356.27</v>
      </c>
      <c r="T114" s="107" t="n">
        <f aca="false">SUM(I114:S114)</f>
        <v>4143.44</v>
      </c>
      <c r="U114" s="108" t="n">
        <f aca="false">(X114/12)*11</f>
        <v>2291.66666666666</v>
      </c>
      <c r="V114" s="109" t="n">
        <f aca="false">T114-U114</f>
        <v>1851.77333333334</v>
      </c>
      <c r="W114" s="110" t="n">
        <f aca="false">T114/U114</f>
        <v>1.80804654545455</v>
      </c>
      <c r="X114" s="111" t="n">
        <v>2500</v>
      </c>
      <c r="Y114" s="8"/>
    </row>
    <row r="115" customFormat="false" ht="15" hidden="false" customHeight="false" outlineLevel="0" collapsed="false">
      <c r="B115" s="89"/>
      <c r="C115" s="89"/>
      <c r="D115" s="89"/>
      <c r="E115" s="89"/>
      <c r="F115" s="90" t="s">
        <v>246</v>
      </c>
      <c r="G115" s="91"/>
      <c r="H115" s="91"/>
      <c r="I115" s="99" t="n">
        <v>519.41</v>
      </c>
      <c r="J115" s="99" t="n">
        <v>581.48</v>
      </c>
      <c r="K115" s="99" t="n">
        <v>446.26</v>
      </c>
      <c r="L115" s="99" t="n">
        <v>397.41</v>
      </c>
      <c r="M115" s="99" t="n">
        <v>434.54</v>
      </c>
      <c r="N115" s="99" t="n">
        <v>241.75</v>
      </c>
      <c r="O115" s="99" t="n">
        <v>181.77</v>
      </c>
      <c r="P115" s="99" t="n">
        <v>122.77</v>
      </c>
      <c r="Q115" s="99" t="n">
        <v>486.03</v>
      </c>
      <c r="R115" s="99" t="n">
        <v>226.09</v>
      </c>
      <c r="S115" s="99" t="n">
        <v>1356.27</v>
      </c>
      <c r="T115" s="100" t="n">
        <f aca="false">SUM(I115:S115)</f>
        <v>4993.78</v>
      </c>
      <c r="U115" s="101" t="n">
        <f aca="false">(X115/12)*11</f>
        <v>19502.5508333334</v>
      </c>
      <c r="V115" s="102" t="n">
        <f aca="false">T115-U115</f>
        <v>-14508.770833333</v>
      </c>
      <c r="W115" s="103" t="n">
        <f aca="false">T115/U115</f>
        <v>0.25605778662885</v>
      </c>
      <c r="X115" s="104" t="n">
        <f aca="false">ROUND(SUM(X90:X93)+SUM(X99:X100)+SUM(X105:X108)+SUM(X113:X114),5)</f>
        <v>21275.51</v>
      </c>
      <c r="Y115" s="8"/>
    </row>
    <row r="116" customFormat="false" ht="15" hidden="false" customHeight="false" outlineLevel="0" collapsed="false">
      <c r="B116" s="89"/>
      <c r="C116" s="89"/>
      <c r="D116" s="89"/>
      <c r="E116" s="89"/>
      <c r="F116" s="90" t="s">
        <v>247</v>
      </c>
      <c r="G116" s="91"/>
      <c r="H116" s="91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100" t="n">
        <f aca="false">SUM(I116:S116)</f>
        <v>0</v>
      </c>
      <c r="U116" s="101" t="n">
        <f aca="false">(X116/12)*11</f>
        <v>0</v>
      </c>
      <c r="V116" s="102" t="n">
        <f aca="false">T116-U116</f>
        <v>0</v>
      </c>
      <c r="W116" s="103" t="n">
        <v>0</v>
      </c>
      <c r="X116" s="97"/>
      <c r="Y116" s="8"/>
    </row>
    <row r="117" customFormat="false" ht="15" hidden="false" customHeight="false" outlineLevel="0" collapsed="false">
      <c r="B117" s="89"/>
      <c r="C117" s="89"/>
      <c r="D117" s="89"/>
      <c r="E117" s="89"/>
      <c r="F117" s="89"/>
      <c r="G117" s="98" t="s">
        <v>248</v>
      </c>
      <c r="H117" s="91"/>
      <c r="I117" s="99" t="n">
        <v>17333.34</v>
      </c>
      <c r="J117" s="99" t="n">
        <v>17333.34</v>
      </c>
      <c r="K117" s="99" t="n">
        <v>17333.34</v>
      </c>
      <c r="L117" s="99" t="n">
        <v>17333.34</v>
      </c>
      <c r="M117" s="99" t="n">
        <v>17333.34</v>
      </c>
      <c r="N117" s="99" t="n">
        <v>25863.34</v>
      </c>
      <c r="O117" s="99" t="n">
        <v>36666.54</v>
      </c>
      <c r="P117" s="99" t="n">
        <v>17333.34</v>
      </c>
      <c r="Q117" s="99" t="n">
        <v>17333.34</v>
      </c>
      <c r="R117" s="99" t="n">
        <v>17333.34</v>
      </c>
      <c r="S117" s="99" t="n">
        <v>25893.34</v>
      </c>
      <c r="T117" s="100" t="n">
        <f aca="false">SUM(I117:S117)</f>
        <v>227089.94</v>
      </c>
      <c r="U117" s="101" t="n">
        <f aca="false">(X117/12)*11</f>
        <v>200896.666666666</v>
      </c>
      <c r="V117" s="102" t="n">
        <f aca="false">T117-U117</f>
        <v>26193.273333334</v>
      </c>
      <c r="W117" s="103" t="n">
        <f aca="false">T117/U117</f>
        <v>1.13038182150028</v>
      </c>
      <c r="X117" s="104" t="n">
        <v>219160</v>
      </c>
      <c r="Y117" s="8" t="s">
        <v>249</v>
      </c>
    </row>
    <row r="118" customFormat="false" ht="15" hidden="false" customHeight="false" outlineLevel="0" collapsed="false">
      <c r="B118" s="89"/>
      <c r="C118" s="89"/>
      <c r="D118" s="89"/>
      <c r="E118" s="89"/>
      <c r="F118" s="89"/>
      <c r="G118" s="98" t="s">
        <v>250</v>
      </c>
      <c r="H118" s="91"/>
      <c r="I118" s="99" t="n">
        <v>2083.33</v>
      </c>
      <c r="J118" s="99" t="n">
        <v>2083.33</v>
      </c>
      <c r="K118" s="99" t="n">
        <v>2083.33</v>
      </c>
      <c r="L118" s="99" t="n">
        <v>3500.67</v>
      </c>
      <c r="M118" s="99" t="n">
        <v>2916.67</v>
      </c>
      <c r="N118" s="99" t="n">
        <v>3166.67</v>
      </c>
      <c r="O118" s="99" t="n">
        <v>2916.67</v>
      </c>
      <c r="P118" s="99" t="n">
        <v>4809.7</v>
      </c>
      <c r="Q118" s="99" t="n">
        <v>2916.67</v>
      </c>
      <c r="R118" s="99" t="n">
        <v>2916.67</v>
      </c>
      <c r="S118" s="99" t="n">
        <v>3166.67</v>
      </c>
      <c r="T118" s="100" t="n">
        <f aca="false">SUM(I118:S118)</f>
        <v>32560.38</v>
      </c>
      <c r="U118" s="101" t="n">
        <f aca="false">(X118/12)*11</f>
        <v>47666.6666666666</v>
      </c>
      <c r="V118" s="102" t="n">
        <f aca="false">T118-U118</f>
        <v>-15106.286666667</v>
      </c>
      <c r="W118" s="103" t="n">
        <f aca="false">T118/U118</f>
        <v>0.6830848951049</v>
      </c>
      <c r="X118" s="104" t="n">
        <v>52000</v>
      </c>
      <c r="Y118" s="8" t="s">
        <v>251</v>
      </c>
    </row>
    <row r="119" customFormat="false" ht="15" hidden="false" customHeight="false" outlineLevel="0" collapsed="false">
      <c r="B119" s="89"/>
      <c r="C119" s="89"/>
      <c r="D119" s="89"/>
      <c r="E119" s="89"/>
      <c r="F119" s="89"/>
      <c r="G119" s="98" t="s">
        <v>252</v>
      </c>
      <c r="H119" s="91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9" t="n">
        <v>0</v>
      </c>
      <c r="T119" s="100" t="n">
        <f aca="false">SUM(I119:S119)</f>
        <v>0</v>
      </c>
      <c r="U119" s="101" t="n">
        <f aca="false">(X119/12)*11</f>
        <v>0</v>
      </c>
      <c r="V119" s="102" t="n">
        <f aca="false">T119-U119</f>
        <v>0</v>
      </c>
      <c r="W119" s="103" t="n">
        <v>0</v>
      </c>
      <c r="X119" s="104" t="n">
        <v>0</v>
      </c>
      <c r="Y119" s="8"/>
    </row>
    <row r="120" customFormat="false" ht="15" hidden="false" customHeight="false" outlineLevel="0" collapsed="false">
      <c r="B120" s="89"/>
      <c r="C120" s="89"/>
      <c r="D120" s="89"/>
      <c r="E120" s="89"/>
      <c r="F120" s="89"/>
      <c r="G120" s="98" t="s">
        <v>253</v>
      </c>
      <c r="H120" s="91"/>
      <c r="I120" s="99" t="n">
        <v>36</v>
      </c>
      <c r="J120" s="99" t="n">
        <v>36</v>
      </c>
      <c r="K120" s="99" t="n">
        <v>36</v>
      </c>
      <c r="L120" s="99" t="n">
        <v>36</v>
      </c>
      <c r="M120" s="99" t="n">
        <v>36</v>
      </c>
      <c r="N120" s="99" t="n">
        <v>36</v>
      </c>
      <c r="O120" s="99" t="n">
        <v>36</v>
      </c>
      <c r="P120" s="99" t="n">
        <v>36</v>
      </c>
      <c r="Q120" s="99" t="n">
        <v>36</v>
      </c>
      <c r="R120" s="99" t="n">
        <v>36</v>
      </c>
      <c r="S120" s="99" t="n">
        <v>30</v>
      </c>
      <c r="T120" s="100" t="n">
        <f aca="false">SUM(I120:S120)</f>
        <v>390</v>
      </c>
      <c r="U120" s="101" t="n">
        <f aca="false">(X120/12)*11</f>
        <v>264</v>
      </c>
      <c r="V120" s="102" t="n">
        <f aca="false">T120-U120</f>
        <v>126</v>
      </c>
      <c r="W120" s="103" t="n">
        <f aca="false">T120/U120</f>
        <v>1.47727272727273</v>
      </c>
      <c r="X120" s="104" t="n">
        <v>288</v>
      </c>
      <c r="Y120" s="8"/>
    </row>
    <row r="121" customFormat="false" ht="15" hidden="false" customHeight="false" outlineLevel="0" collapsed="false">
      <c r="B121" s="89"/>
      <c r="C121" s="89"/>
      <c r="D121" s="89"/>
      <c r="E121" s="89"/>
      <c r="F121" s="89"/>
      <c r="G121" s="98" t="s">
        <v>254</v>
      </c>
      <c r="H121" s="91"/>
      <c r="I121" s="99" t="n">
        <v>1614.63</v>
      </c>
      <c r="J121" s="99" t="n">
        <v>1614.63</v>
      </c>
      <c r="K121" s="99" t="n">
        <v>1614.63</v>
      </c>
      <c r="L121" s="99" t="n">
        <v>1614.63</v>
      </c>
      <c r="M121" s="99" t="n">
        <v>1614.63</v>
      </c>
      <c r="N121" s="99" t="n">
        <v>1689.03</v>
      </c>
      <c r="O121" s="99" t="n">
        <v>1651.83</v>
      </c>
      <c r="P121" s="99" t="n">
        <v>3679.02</v>
      </c>
      <c r="Q121" s="99" t="n">
        <v>1839.51</v>
      </c>
      <c r="R121" s="99" t="n">
        <v>1839.51</v>
      </c>
      <c r="S121" s="99" t="n">
        <v>1839.51</v>
      </c>
      <c r="T121" s="100" t="n">
        <f aca="false">SUM(I121:S121)</f>
        <v>20611.56</v>
      </c>
      <c r="U121" s="101" t="n">
        <f aca="false">(X121/12)*11</f>
        <v>19690</v>
      </c>
      <c r="V121" s="102" t="n">
        <f aca="false">T121-U121</f>
        <v>921.560000000001</v>
      </c>
      <c r="W121" s="103" t="n">
        <f aca="false">T121/U121</f>
        <v>1.04680345352971</v>
      </c>
      <c r="X121" s="104" t="n">
        <v>21480</v>
      </c>
      <c r="Y121" s="8" t="s">
        <v>255</v>
      </c>
    </row>
    <row r="122" customFormat="false" ht="15" hidden="false" customHeight="false" outlineLevel="0" collapsed="false">
      <c r="B122" s="89"/>
      <c r="C122" s="89"/>
      <c r="D122" s="89"/>
      <c r="E122" s="89"/>
      <c r="F122" s="89"/>
      <c r="G122" s="98" t="s">
        <v>256</v>
      </c>
      <c r="H122" s="91"/>
      <c r="I122" s="99" t="n">
        <v>814.9</v>
      </c>
      <c r="J122" s="99" t="n">
        <v>814.9</v>
      </c>
      <c r="K122" s="99" t="n">
        <v>814.9</v>
      </c>
      <c r="L122" s="99" t="n">
        <v>835.84</v>
      </c>
      <c r="M122" s="99" t="n">
        <v>828.59</v>
      </c>
      <c r="N122" s="99" t="n">
        <v>1149.33</v>
      </c>
      <c r="O122" s="99" t="n">
        <v>1107.41</v>
      </c>
      <c r="P122" s="99" t="n">
        <v>854.53</v>
      </c>
      <c r="Q122" s="99" t="n">
        <v>827.08</v>
      </c>
      <c r="R122" s="99" t="n">
        <v>827.08</v>
      </c>
      <c r="S122" s="99" t="n">
        <v>1143.06</v>
      </c>
      <c r="T122" s="100" t="n">
        <f aca="false">SUM(I122:S122)</f>
        <v>10017.62</v>
      </c>
      <c r="U122" s="101" t="n">
        <f aca="false">(X122/12)*11</f>
        <v>8971.78333333334</v>
      </c>
      <c r="V122" s="102" t="n">
        <f aca="false">T122-U122</f>
        <v>1045.83666666666</v>
      </c>
      <c r="W122" s="103" t="n">
        <f aca="false">T122/U122</f>
        <v>1.1165695411726</v>
      </c>
      <c r="X122" s="104" t="n">
        <v>9787.4</v>
      </c>
      <c r="Y122" s="8" t="s">
        <v>249</v>
      </c>
    </row>
    <row r="123" customFormat="false" ht="15" hidden="false" customHeight="false" outlineLevel="0" collapsed="false">
      <c r="B123" s="89"/>
      <c r="C123" s="89"/>
      <c r="D123" s="89"/>
      <c r="E123" s="89"/>
      <c r="F123" s="89"/>
      <c r="G123" s="98" t="s">
        <v>257</v>
      </c>
      <c r="H123" s="91"/>
      <c r="I123" s="99" t="n">
        <v>4550.43</v>
      </c>
      <c r="J123" s="99" t="n">
        <v>4550.43</v>
      </c>
      <c r="K123" s="99" t="n">
        <v>4550.43</v>
      </c>
      <c r="L123" s="99" t="n">
        <v>4690.52</v>
      </c>
      <c r="M123" s="99" t="n">
        <v>4690.52</v>
      </c>
      <c r="N123" s="99" t="n">
        <v>4690.52</v>
      </c>
      <c r="O123" s="99" t="n">
        <v>4690.52</v>
      </c>
      <c r="P123" s="99" t="n">
        <v>5008.74</v>
      </c>
      <c r="Q123" s="99" t="n">
        <v>4690.52</v>
      </c>
      <c r="R123" s="99" t="n">
        <v>4690.52</v>
      </c>
      <c r="S123" s="99" t="n">
        <v>4690.52</v>
      </c>
      <c r="T123" s="100" t="n">
        <f aca="false">SUM(I123:S123)</f>
        <v>51493.67</v>
      </c>
      <c r="U123" s="101" t="n">
        <f aca="false">(X123/12)*11</f>
        <v>40396.675</v>
      </c>
      <c r="V123" s="102" t="n">
        <f aca="false">T123-U123</f>
        <v>11096.995</v>
      </c>
      <c r="W123" s="103" t="n">
        <f aca="false">T123/U123</f>
        <v>1.27470070247118</v>
      </c>
      <c r="X123" s="104" t="n">
        <v>44069.1</v>
      </c>
      <c r="Y123" s="8"/>
    </row>
    <row r="124" customFormat="false" ht="15" hidden="false" customHeight="false" outlineLevel="0" collapsed="false">
      <c r="B124" s="89"/>
      <c r="C124" s="89"/>
      <c r="D124" s="89"/>
      <c r="E124" s="89"/>
      <c r="F124" s="89"/>
      <c r="G124" s="98" t="s">
        <v>258</v>
      </c>
      <c r="H124" s="91"/>
      <c r="I124" s="99" t="n">
        <v>0</v>
      </c>
      <c r="J124" s="99" t="n">
        <v>0</v>
      </c>
      <c r="K124" s="99" t="n">
        <v>0</v>
      </c>
      <c r="L124" s="99" t="n">
        <v>44.92</v>
      </c>
      <c r="M124" s="99" t="n">
        <v>44.92</v>
      </c>
      <c r="N124" s="99" t="n">
        <v>36.77</v>
      </c>
      <c r="O124" s="99" t="n">
        <v>363.89</v>
      </c>
      <c r="P124" s="99" t="n">
        <v>144.64</v>
      </c>
      <c r="Q124" s="99" t="n">
        <v>16.67</v>
      </c>
      <c r="R124" s="99" t="n">
        <v>0</v>
      </c>
      <c r="S124" s="99" t="n">
        <v>0</v>
      </c>
      <c r="T124" s="100" t="n">
        <f aca="false">SUM(I124:S124)</f>
        <v>651.81</v>
      </c>
      <c r="U124" s="101" t="n">
        <f aca="false">(X124/12)*11</f>
        <v>250.8</v>
      </c>
      <c r="V124" s="102" t="n">
        <f aca="false">T124-U124</f>
        <v>401.01</v>
      </c>
      <c r="W124" s="103" t="n">
        <f aca="false">T124/U124</f>
        <v>2.59892344497608</v>
      </c>
      <c r="X124" s="104" t="n">
        <v>273.6</v>
      </c>
      <c r="Y124" s="8" t="s">
        <v>259</v>
      </c>
    </row>
    <row r="125" customFormat="false" ht="15" hidden="false" customHeight="false" outlineLevel="0" collapsed="false">
      <c r="B125" s="89"/>
      <c r="C125" s="89"/>
      <c r="D125" s="89"/>
      <c r="E125" s="89"/>
      <c r="F125" s="89"/>
      <c r="G125" s="98" t="s">
        <v>260</v>
      </c>
      <c r="H125" s="91"/>
      <c r="I125" s="99" t="n">
        <v>163.78</v>
      </c>
      <c r="J125" s="99" t="n">
        <v>112.43</v>
      </c>
      <c r="K125" s="99" t="n">
        <v>112.43</v>
      </c>
      <c r="L125" s="99" t="n">
        <v>112.44</v>
      </c>
      <c r="M125" s="99" t="n">
        <v>95.44</v>
      </c>
      <c r="N125" s="99" t="n">
        <v>95.44</v>
      </c>
      <c r="O125" s="99" t="n">
        <v>449.08</v>
      </c>
      <c r="P125" s="99" t="n">
        <v>95.44</v>
      </c>
      <c r="Q125" s="99" t="n">
        <v>95.44</v>
      </c>
      <c r="R125" s="99" t="n">
        <v>95.44</v>
      </c>
      <c r="S125" s="99" t="n">
        <v>95.44</v>
      </c>
      <c r="T125" s="100" t="n">
        <f aca="false">SUM(I125:S125)</f>
        <v>1522.8</v>
      </c>
      <c r="U125" s="101" t="n">
        <f aca="false">(X125/12)*11</f>
        <v>1476.67666666666</v>
      </c>
      <c r="V125" s="102" t="n">
        <f aca="false">T125-U125</f>
        <v>46.12333333334</v>
      </c>
      <c r="W125" s="103" t="n">
        <f aca="false">T125/U125</f>
        <v>1.03123455145902</v>
      </c>
      <c r="X125" s="104" t="n">
        <v>1610.92</v>
      </c>
      <c r="Y125" s="8" t="s">
        <v>150</v>
      </c>
    </row>
    <row r="126" customFormat="false" ht="15" hidden="false" customHeight="false" outlineLevel="0" collapsed="false">
      <c r="B126" s="89"/>
      <c r="C126" s="89"/>
      <c r="D126" s="89"/>
      <c r="E126" s="89"/>
      <c r="F126" s="89"/>
      <c r="G126" s="98" t="s">
        <v>261</v>
      </c>
      <c r="H126" s="91"/>
      <c r="I126" s="99" t="n">
        <v>550</v>
      </c>
      <c r="J126" s="99" t="n">
        <v>650</v>
      </c>
      <c r="K126" s="99" t="n">
        <v>150</v>
      </c>
      <c r="L126" s="99" t="n">
        <v>150</v>
      </c>
      <c r="M126" s="99" t="n">
        <v>150</v>
      </c>
      <c r="N126" s="99" t="n">
        <v>150</v>
      </c>
      <c r="O126" s="99" t="n">
        <v>150</v>
      </c>
      <c r="P126" s="99" t="n">
        <v>50</v>
      </c>
      <c r="Q126" s="99" t="n">
        <v>50</v>
      </c>
      <c r="R126" s="99" t="n">
        <v>0</v>
      </c>
      <c r="S126" s="99" t="n">
        <v>0</v>
      </c>
      <c r="T126" s="100" t="n">
        <f aca="false">SUM(I126:S126)</f>
        <v>2050</v>
      </c>
      <c r="U126" s="101" t="n">
        <f aca="false">(X126/12)*11</f>
        <v>3666.66666666666</v>
      </c>
      <c r="V126" s="102" t="n">
        <f aca="false">T126-U126</f>
        <v>-1616.6666666667</v>
      </c>
      <c r="W126" s="103" t="n">
        <f aca="false">T126/U126</f>
        <v>0.55909090909091</v>
      </c>
      <c r="X126" s="104" t="n">
        <v>4000</v>
      </c>
      <c r="Y126" s="8" t="s">
        <v>262</v>
      </c>
    </row>
    <row r="127" customFormat="false" ht="15" hidden="false" customHeight="false" outlineLevel="0" collapsed="false">
      <c r="B127" s="89"/>
      <c r="C127" s="89"/>
      <c r="D127" s="89"/>
      <c r="E127" s="89"/>
      <c r="F127" s="89"/>
      <c r="G127" s="98" t="s">
        <v>263</v>
      </c>
      <c r="H127" s="91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  <c r="T127" s="100" t="n">
        <f aca="false">SUM(I127:S127)</f>
        <v>0</v>
      </c>
      <c r="U127" s="101" t="n">
        <f aca="false">(X127/12)*11</f>
        <v>0</v>
      </c>
      <c r="V127" s="102" t="n">
        <f aca="false">T127-U127</f>
        <v>0</v>
      </c>
      <c r="W127" s="103" t="n">
        <v>0</v>
      </c>
      <c r="X127" s="97"/>
      <c r="Y127" s="8"/>
    </row>
    <row r="128" customFormat="false" ht="15" hidden="false" customHeight="false" outlineLevel="0" collapsed="false">
      <c r="B128" s="89"/>
      <c r="C128" s="89"/>
      <c r="D128" s="89"/>
      <c r="E128" s="89"/>
      <c r="F128" s="89"/>
      <c r="G128" s="91"/>
      <c r="H128" s="98" t="s">
        <v>264</v>
      </c>
      <c r="I128" s="99" t="n">
        <v>1500</v>
      </c>
      <c r="J128" s="99" t="n">
        <v>0</v>
      </c>
      <c r="K128" s="99" t="n">
        <v>8000</v>
      </c>
      <c r="L128" s="99" t="n">
        <v>-875</v>
      </c>
      <c r="M128" s="99" t="n">
        <v>0</v>
      </c>
      <c r="N128" s="99" t="n">
        <v>0</v>
      </c>
      <c r="O128" s="99" t="n">
        <v>0</v>
      </c>
      <c r="P128" s="99" t="n">
        <v>0</v>
      </c>
      <c r="Q128" s="99" t="n">
        <v>0</v>
      </c>
      <c r="R128" s="99" t="n">
        <v>0</v>
      </c>
      <c r="S128" s="99" t="n">
        <v>0</v>
      </c>
      <c r="T128" s="100" t="n">
        <f aca="false">SUM(I128:S128)</f>
        <v>8625</v>
      </c>
      <c r="U128" s="101" t="n">
        <f aca="false">(X128/12)*11</f>
        <v>10697.5</v>
      </c>
      <c r="V128" s="102" t="n">
        <f aca="false">T128-U128</f>
        <v>-2072.5</v>
      </c>
      <c r="W128" s="103" t="n">
        <f aca="false">T128/U128</f>
        <v>0.80626314559477</v>
      </c>
      <c r="X128" s="104" t="n">
        <v>11670</v>
      </c>
      <c r="Y128" s="8" t="s">
        <v>265</v>
      </c>
    </row>
    <row r="129" customFormat="false" ht="15" hidden="false" customHeight="false" outlineLevel="0" collapsed="false">
      <c r="B129" s="89"/>
      <c r="C129" s="89"/>
      <c r="D129" s="89"/>
      <c r="E129" s="89"/>
      <c r="F129" s="89"/>
      <c r="G129" s="91"/>
      <c r="H129" s="98" t="s">
        <v>266</v>
      </c>
      <c r="I129" s="99" t="n">
        <v>175</v>
      </c>
      <c r="J129" s="99" t="n">
        <v>1868</v>
      </c>
      <c r="K129" s="99" t="n">
        <v>25</v>
      </c>
      <c r="L129" s="99" t="n">
        <v>0</v>
      </c>
      <c r="M129" s="99" t="n">
        <v>0</v>
      </c>
      <c r="N129" s="99" t="n">
        <v>0</v>
      </c>
      <c r="O129" s="99" t="n">
        <v>0</v>
      </c>
      <c r="P129" s="99" t="n">
        <v>0</v>
      </c>
      <c r="Q129" s="99" t="n">
        <v>0</v>
      </c>
      <c r="R129" s="99" t="n">
        <v>100</v>
      </c>
      <c r="S129" s="99" t="n">
        <v>12800</v>
      </c>
      <c r="T129" s="100" t="n">
        <f aca="false">SUM(I129:S129)</f>
        <v>14968</v>
      </c>
      <c r="U129" s="101" t="n">
        <f aca="false">(X129/12)*11</f>
        <v>2291.66666666666</v>
      </c>
      <c r="V129" s="102" t="n">
        <f aca="false">T129-U129</f>
        <v>12676.3333333333</v>
      </c>
      <c r="W129" s="103" t="n">
        <f aca="false">T129/U129</f>
        <v>6.53149090909093</v>
      </c>
      <c r="X129" s="104" t="n">
        <v>2500</v>
      </c>
      <c r="Y129" s="8" t="s">
        <v>267</v>
      </c>
    </row>
    <row r="130" customFormat="false" ht="15" hidden="false" customHeight="false" outlineLevel="0" collapsed="false">
      <c r="B130" s="89"/>
      <c r="C130" s="89"/>
      <c r="D130" s="89"/>
      <c r="E130" s="89"/>
      <c r="F130" s="89"/>
      <c r="G130" s="91"/>
      <c r="H130" s="98" t="s">
        <v>268</v>
      </c>
      <c r="I130" s="99" t="n">
        <v>0</v>
      </c>
      <c r="J130" s="99" t="n">
        <v>0</v>
      </c>
      <c r="K130" s="99" t="n">
        <v>0</v>
      </c>
      <c r="L130" s="99" t="n">
        <v>250</v>
      </c>
      <c r="M130" s="99" t="n">
        <v>0</v>
      </c>
      <c r="N130" s="99" t="n">
        <v>1375</v>
      </c>
      <c r="O130" s="99" t="n">
        <v>0</v>
      </c>
      <c r="P130" s="99" t="n">
        <v>0</v>
      </c>
      <c r="Q130" s="99" t="n">
        <v>0</v>
      </c>
      <c r="R130" s="99" t="n">
        <v>0</v>
      </c>
      <c r="S130" s="99" t="n">
        <v>0</v>
      </c>
      <c r="T130" s="100" t="n">
        <f aca="false">SUM(I130:S130)</f>
        <v>1625</v>
      </c>
      <c r="U130" s="101" t="n">
        <f aca="false">(X130/12)*11</f>
        <v>916.666666666666</v>
      </c>
      <c r="V130" s="102" t="n">
        <f aca="false">T130-U130</f>
        <v>708.333333333334</v>
      </c>
      <c r="W130" s="103" t="n">
        <f aca="false">T130/U130</f>
        <v>1.77272727272727</v>
      </c>
      <c r="X130" s="104" t="n">
        <v>1000</v>
      </c>
      <c r="Y130" s="8" t="s">
        <v>269</v>
      </c>
    </row>
    <row r="131" customFormat="false" ht="15" hidden="false" customHeight="false" outlineLevel="0" collapsed="false">
      <c r="B131" s="89"/>
      <c r="C131" s="89"/>
      <c r="D131" s="89"/>
      <c r="E131" s="89"/>
      <c r="F131" s="89"/>
      <c r="G131" s="91"/>
      <c r="H131" s="98" t="s">
        <v>270</v>
      </c>
      <c r="I131" s="99" t="n">
        <v>632.5</v>
      </c>
      <c r="J131" s="99" t="n">
        <v>0</v>
      </c>
      <c r="K131" s="99" t="n">
        <v>0</v>
      </c>
      <c r="L131" s="99" t="n">
        <v>0</v>
      </c>
      <c r="M131" s="99" t="n">
        <v>198</v>
      </c>
      <c r="N131" s="99" t="n">
        <v>1849.2</v>
      </c>
      <c r="O131" s="99" t="n">
        <v>252</v>
      </c>
      <c r="P131" s="99" t="n">
        <v>5209.22</v>
      </c>
      <c r="Q131" s="99" t="n">
        <v>4666.14</v>
      </c>
      <c r="R131" s="99" t="n">
        <v>2483.06</v>
      </c>
      <c r="S131" s="99" t="n">
        <v>6123.21</v>
      </c>
      <c r="T131" s="100" t="n">
        <f aca="false">SUM(I131:S131)</f>
        <v>21413.33</v>
      </c>
      <c r="U131" s="101" t="n">
        <f aca="false">(X131/12)*11</f>
        <v>1056.14666666667</v>
      </c>
      <c r="V131" s="102" t="n">
        <f aca="false">T131-U131</f>
        <v>20357.1833333333</v>
      </c>
      <c r="W131" s="103" t="n">
        <f aca="false">T131/U131</f>
        <v>20.2749586547322</v>
      </c>
      <c r="X131" s="104" t="n">
        <v>1152.16</v>
      </c>
      <c r="Y131" s="8" t="s">
        <v>271</v>
      </c>
    </row>
    <row r="132" customFormat="false" ht="15" hidden="false" customHeight="false" outlineLevel="0" collapsed="false">
      <c r="B132" s="89"/>
      <c r="C132" s="89"/>
      <c r="D132" s="89"/>
      <c r="E132" s="89"/>
      <c r="F132" s="89"/>
      <c r="G132" s="91"/>
      <c r="H132" s="98" t="s">
        <v>272</v>
      </c>
      <c r="I132" s="99" t="n">
        <v>4916.67</v>
      </c>
      <c r="J132" s="99" t="n">
        <v>4916.67</v>
      </c>
      <c r="K132" s="99" t="n">
        <v>5004.79</v>
      </c>
      <c r="L132" s="99" t="n">
        <v>4916.67</v>
      </c>
      <c r="M132" s="99" t="n">
        <v>5054.17</v>
      </c>
      <c r="N132" s="99" t="n">
        <v>7136.66</v>
      </c>
      <c r="O132" s="99" t="n">
        <v>5716.22</v>
      </c>
      <c r="P132" s="99" t="n">
        <v>4916.67</v>
      </c>
      <c r="Q132" s="99" t="n">
        <v>4916.67</v>
      </c>
      <c r="R132" s="99" t="n">
        <v>4916.67</v>
      </c>
      <c r="S132" s="99" t="n">
        <v>6096.67</v>
      </c>
      <c r="T132" s="100" t="n">
        <f aca="false">SUM(I132:S132)</f>
        <v>58508.53</v>
      </c>
      <c r="U132" s="101" t="n">
        <f aca="false">(X132/12)*11</f>
        <v>53258.3333333334</v>
      </c>
      <c r="V132" s="102" t="n">
        <f aca="false">T132-U132</f>
        <v>5250.1966666666</v>
      </c>
      <c r="W132" s="103" t="n">
        <f aca="false">T132/U132</f>
        <v>1.09857981536536</v>
      </c>
      <c r="X132" s="104" t="n">
        <v>58100</v>
      </c>
      <c r="Y132" s="8" t="s">
        <v>273</v>
      </c>
    </row>
    <row r="133" customFormat="false" ht="15" hidden="false" customHeight="false" outlineLevel="0" collapsed="false">
      <c r="B133" s="89"/>
      <c r="C133" s="89"/>
      <c r="D133" s="89"/>
      <c r="E133" s="89"/>
      <c r="F133" s="89"/>
      <c r="G133" s="91"/>
      <c r="H133" s="98" t="s">
        <v>274</v>
      </c>
      <c r="I133" s="106" t="n">
        <v>270</v>
      </c>
      <c r="J133" s="106" t="n">
        <v>225</v>
      </c>
      <c r="K133" s="106" t="n">
        <v>65</v>
      </c>
      <c r="L133" s="106" t="n">
        <v>125</v>
      </c>
      <c r="M133" s="106" t="n">
        <v>76</v>
      </c>
      <c r="N133" s="106" t="n">
        <v>25</v>
      </c>
      <c r="O133" s="106" t="n">
        <v>25</v>
      </c>
      <c r="P133" s="106" t="n">
        <v>0</v>
      </c>
      <c r="Q133" s="106" t="n">
        <v>0</v>
      </c>
      <c r="R133" s="106" t="n">
        <v>398</v>
      </c>
      <c r="S133" s="106" t="n">
        <v>10</v>
      </c>
      <c r="T133" s="107" t="n">
        <f aca="false">SUM(I133:S133)</f>
        <v>1219</v>
      </c>
      <c r="U133" s="108" t="n">
        <f aca="false">(X133/12)*11+0.01</f>
        <v>49.51</v>
      </c>
      <c r="V133" s="109" t="n">
        <f aca="false">T133-U133</f>
        <v>1169.49</v>
      </c>
      <c r="W133" s="110" t="n">
        <f aca="false">T133/U133</f>
        <v>24.6212886285599</v>
      </c>
      <c r="X133" s="111" t="n">
        <v>54</v>
      </c>
      <c r="Y133" s="8"/>
    </row>
    <row r="134" customFormat="false" ht="15" hidden="false" customHeight="false" outlineLevel="0" collapsed="false">
      <c r="B134" s="89"/>
      <c r="C134" s="89"/>
      <c r="D134" s="89"/>
      <c r="E134" s="89"/>
      <c r="F134" s="89"/>
      <c r="G134" s="98" t="s">
        <v>275</v>
      </c>
      <c r="H134" s="91"/>
      <c r="I134" s="99" t="n">
        <v>7494.17</v>
      </c>
      <c r="J134" s="99" t="n">
        <v>7009.67</v>
      </c>
      <c r="K134" s="99" t="n">
        <v>13094.79</v>
      </c>
      <c r="L134" s="99" t="n">
        <v>4416.67</v>
      </c>
      <c r="M134" s="99" t="n">
        <v>5328.17</v>
      </c>
      <c r="N134" s="99" t="n">
        <v>10385.86</v>
      </c>
      <c r="O134" s="99" t="n">
        <v>5993.22</v>
      </c>
      <c r="P134" s="99" t="n">
        <v>10125.89</v>
      </c>
      <c r="Q134" s="99" t="n">
        <v>9582.81</v>
      </c>
      <c r="R134" s="99" t="n">
        <v>7897.73</v>
      </c>
      <c r="S134" s="99" t="n">
        <v>25029.88</v>
      </c>
      <c r="T134" s="100" t="n">
        <f aca="false">SUM(I134:S134)</f>
        <v>106358.86</v>
      </c>
      <c r="U134" s="101" t="n">
        <f aca="false">(X134/12)*11</f>
        <v>68269.8133333334</v>
      </c>
      <c r="V134" s="102" t="n">
        <f aca="false">T134-U134</f>
        <v>38089.0466666666</v>
      </c>
      <c r="W134" s="103" t="n">
        <f aca="false">T134/U134</f>
        <v>1.55791930293838</v>
      </c>
      <c r="X134" s="104" t="n">
        <f aca="false">ROUND(SUM(X127:X133),5)</f>
        <v>74476.16</v>
      </c>
      <c r="Y134" s="8"/>
    </row>
    <row r="135" customFormat="false" ht="15" hidden="false" customHeight="false" outlineLevel="0" collapsed="false">
      <c r="B135" s="89"/>
      <c r="C135" s="89"/>
      <c r="D135" s="89"/>
      <c r="E135" s="89"/>
      <c r="F135" s="89"/>
      <c r="G135" s="98" t="s">
        <v>276</v>
      </c>
      <c r="H135" s="91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100" t="n">
        <f aca="false">SUM(I135:S135)</f>
        <v>0</v>
      </c>
      <c r="U135" s="101" t="n">
        <f aca="false">(X135/12)*11</f>
        <v>0</v>
      </c>
      <c r="V135" s="102" t="n">
        <f aca="false">T135-U135</f>
        <v>0</v>
      </c>
      <c r="W135" s="103" t="n">
        <v>0</v>
      </c>
      <c r="X135" s="97"/>
      <c r="Y135" s="8"/>
    </row>
    <row r="136" customFormat="false" ht="15" hidden="false" customHeight="false" outlineLevel="0" collapsed="false">
      <c r="B136" s="89"/>
      <c r="C136" s="89"/>
      <c r="D136" s="89"/>
      <c r="E136" s="89"/>
      <c r="F136" s="89"/>
      <c r="G136" s="91"/>
      <c r="H136" s="98" t="s">
        <v>277</v>
      </c>
      <c r="I136" s="106" t="n">
        <v>474.57</v>
      </c>
      <c r="J136" s="106" t="n">
        <v>338.48</v>
      </c>
      <c r="K136" s="106" t="n">
        <v>1009.22</v>
      </c>
      <c r="L136" s="106" t="n">
        <v>375.26</v>
      </c>
      <c r="M136" s="106" t="n">
        <v>404.84</v>
      </c>
      <c r="N136" s="106" t="n">
        <v>1283.22</v>
      </c>
      <c r="O136" s="106" t="n">
        <v>668.19</v>
      </c>
      <c r="P136" s="106" t="n">
        <v>1013.05</v>
      </c>
      <c r="Q136" s="106" t="n">
        <v>111.73</v>
      </c>
      <c r="R136" s="106" t="n">
        <v>219.14</v>
      </c>
      <c r="S136" s="106" t="n">
        <v>1367.46</v>
      </c>
      <c r="T136" s="107" t="n">
        <f aca="false">SUM(I136:S136)</f>
        <v>7265.16</v>
      </c>
      <c r="U136" s="108" t="n">
        <f aca="false">(X136/12)*11</f>
        <v>4574.31333333334</v>
      </c>
      <c r="V136" s="109" t="n">
        <f aca="false">T136-U136</f>
        <v>2690.84666666666</v>
      </c>
      <c r="W136" s="110" t="n">
        <f aca="false">T136/U136</f>
        <v>1.58825149712816</v>
      </c>
      <c r="X136" s="111" t="n">
        <v>4990.16</v>
      </c>
      <c r="Y136" s="8" t="s">
        <v>278</v>
      </c>
    </row>
    <row r="137" customFormat="false" ht="15" hidden="false" customHeight="false" outlineLevel="0" collapsed="false">
      <c r="B137" s="89"/>
      <c r="C137" s="89"/>
      <c r="D137" s="89"/>
      <c r="E137" s="89"/>
      <c r="F137" s="89"/>
      <c r="G137" s="98" t="s">
        <v>279</v>
      </c>
      <c r="H137" s="91"/>
      <c r="I137" s="99" t="n">
        <v>474.57</v>
      </c>
      <c r="J137" s="99" t="n">
        <v>338.48</v>
      </c>
      <c r="K137" s="99" t="n">
        <v>1009.22</v>
      </c>
      <c r="L137" s="99" t="n">
        <v>375.26</v>
      </c>
      <c r="M137" s="99" t="n">
        <v>404.84</v>
      </c>
      <c r="N137" s="99" t="n">
        <v>1283.22</v>
      </c>
      <c r="O137" s="99" t="n">
        <v>668.19</v>
      </c>
      <c r="P137" s="99" t="n">
        <v>1013.05</v>
      </c>
      <c r="Q137" s="99" t="n">
        <v>111.73</v>
      </c>
      <c r="R137" s="99" t="n">
        <v>219.14</v>
      </c>
      <c r="S137" s="99" t="n">
        <v>1367.46</v>
      </c>
      <c r="T137" s="100" t="n">
        <f aca="false">SUM(I137:S137)</f>
        <v>7265.16</v>
      </c>
      <c r="U137" s="101" t="n">
        <f aca="false">(X137/12)*11</f>
        <v>4574.31333333334</v>
      </c>
      <c r="V137" s="102" t="n">
        <f aca="false">T137-U137</f>
        <v>2690.84666666666</v>
      </c>
      <c r="W137" s="103" t="n">
        <f aca="false">T137/U137</f>
        <v>1.58825149712816</v>
      </c>
      <c r="X137" s="104" t="n">
        <f aca="false">ROUND(SUM(X135:X136),5)</f>
        <v>4990.16</v>
      </c>
      <c r="Y137" s="8"/>
    </row>
    <row r="138" customFormat="false" ht="15" hidden="false" customHeight="false" outlineLevel="0" collapsed="false">
      <c r="B138" s="89"/>
      <c r="C138" s="89"/>
      <c r="D138" s="89"/>
      <c r="E138" s="89"/>
      <c r="F138" s="89"/>
      <c r="G138" s="98" t="s">
        <v>280</v>
      </c>
      <c r="H138" s="91"/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2"/>
      <c r="T138" s="93"/>
      <c r="U138" s="94"/>
      <c r="V138" s="95"/>
      <c r="W138" s="96"/>
      <c r="X138" s="97"/>
      <c r="Y138" s="8"/>
    </row>
    <row r="139" customFormat="false" ht="15" hidden="false" customHeight="false" outlineLevel="0" collapsed="false">
      <c r="B139" s="89"/>
      <c r="C139" s="89"/>
      <c r="D139" s="89"/>
      <c r="E139" s="89"/>
      <c r="F139" s="89"/>
      <c r="G139" s="91"/>
      <c r="H139" s="98" t="s">
        <v>281</v>
      </c>
      <c r="I139" s="99" t="n">
        <v>11.77</v>
      </c>
      <c r="J139" s="99" t="n">
        <v>0</v>
      </c>
      <c r="K139" s="99" t="n">
        <v>0</v>
      </c>
      <c r="L139" s="99" t="n">
        <v>0</v>
      </c>
      <c r="M139" s="99" t="n">
        <v>0</v>
      </c>
      <c r="N139" s="99" t="n">
        <v>0</v>
      </c>
      <c r="O139" s="99" t="n">
        <v>0</v>
      </c>
      <c r="P139" s="99" t="n">
        <v>0</v>
      </c>
      <c r="Q139" s="99" t="n">
        <v>0</v>
      </c>
      <c r="R139" s="99" t="n">
        <v>0</v>
      </c>
      <c r="S139" s="99" t="n">
        <v>0</v>
      </c>
      <c r="T139" s="100" t="n">
        <f aca="false">SUM(I139:S139)</f>
        <v>11.77</v>
      </c>
      <c r="U139" s="101" t="n">
        <f aca="false">(X139/12)*11</f>
        <v>5875.98916666666</v>
      </c>
      <c r="V139" s="102" t="n">
        <f aca="false">T139-U139</f>
        <v>-5864.2191666667</v>
      </c>
      <c r="W139" s="103" t="n">
        <f aca="false">T139/U139</f>
        <v>0.00200306700134</v>
      </c>
      <c r="X139" s="104" t="n">
        <v>6410.17</v>
      </c>
      <c r="Y139" s="8"/>
    </row>
    <row r="140" customFormat="false" ht="15" hidden="false" customHeight="false" outlineLevel="0" collapsed="false">
      <c r="B140" s="89"/>
      <c r="C140" s="89"/>
      <c r="D140" s="89"/>
      <c r="E140" s="89"/>
      <c r="F140" s="89"/>
      <c r="G140" s="91"/>
      <c r="H140" s="98" t="s">
        <v>282</v>
      </c>
      <c r="I140" s="99" t="n">
        <v>0</v>
      </c>
      <c r="J140" s="99" t="n">
        <v>0</v>
      </c>
      <c r="K140" s="99" t="n">
        <v>0</v>
      </c>
      <c r="L140" s="99" t="n">
        <v>59.82</v>
      </c>
      <c r="M140" s="99" t="n">
        <v>0</v>
      </c>
      <c r="N140" s="99" t="n">
        <v>0</v>
      </c>
      <c r="O140" s="99" t="n">
        <v>0</v>
      </c>
      <c r="P140" s="99" t="n">
        <v>111.22</v>
      </c>
      <c r="Q140" s="99" t="n">
        <v>0</v>
      </c>
      <c r="R140" s="99" t="n">
        <v>0</v>
      </c>
      <c r="S140" s="99" t="n">
        <v>0</v>
      </c>
      <c r="T140" s="100" t="n">
        <f aca="false">SUM(I140:S140)</f>
        <v>171.04</v>
      </c>
      <c r="U140" s="101" t="n">
        <f aca="false">(X140/12)*11</f>
        <v>744.003333333334</v>
      </c>
      <c r="V140" s="102" t="n">
        <f aca="false">T140-U140</f>
        <v>-572.96333333333</v>
      </c>
      <c r="W140" s="103" t="n">
        <f aca="false">T140/U140</f>
        <v>0.2298914431387</v>
      </c>
      <c r="X140" s="104" t="n">
        <v>811.64</v>
      </c>
      <c r="Y140" s="8" t="s">
        <v>283</v>
      </c>
    </row>
    <row r="141" customFormat="false" ht="15" hidden="false" customHeight="false" outlineLevel="0" collapsed="false">
      <c r="B141" s="89"/>
      <c r="C141" s="89"/>
      <c r="D141" s="89"/>
      <c r="E141" s="89"/>
      <c r="F141" s="89"/>
      <c r="G141" s="91"/>
      <c r="H141" s="98" t="s">
        <v>284</v>
      </c>
      <c r="I141" s="99" t="n">
        <v>0</v>
      </c>
      <c r="J141" s="99" t="n">
        <v>5</v>
      </c>
      <c r="K141" s="99" t="n">
        <v>0</v>
      </c>
      <c r="L141" s="99" t="n">
        <v>38</v>
      </c>
      <c r="M141" s="99" t="n">
        <v>0</v>
      </c>
      <c r="N141" s="99" t="n">
        <v>0</v>
      </c>
      <c r="O141" s="99" t="n">
        <v>0</v>
      </c>
      <c r="P141" s="99" t="n">
        <v>0</v>
      </c>
      <c r="Q141" s="99" t="n">
        <v>0</v>
      </c>
      <c r="R141" s="99" t="n">
        <v>5</v>
      </c>
      <c r="S141" s="99" t="n">
        <v>0</v>
      </c>
      <c r="T141" s="100" t="n">
        <f aca="false">SUM(I141:S141)</f>
        <v>48</v>
      </c>
      <c r="U141" s="101" t="n">
        <f aca="false">(X141/12)*11</f>
        <v>174.340833333334</v>
      </c>
      <c r="V141" s="102" t="n">
        <f aca="false">T141-U141</f>
        <v>-126.34083333333</v>
      </c>
      <c r="W141" s="103" t="n">
        <f aca="false">T141/U141</f>
        <v>0.27532276336104</v>
      </c>
      <c r="X141" s="104" t="n">
        <v>190.19</v>
      </c>
      <c r="Y141" s="8"/>
    </row>
    <row r="142" customFormat="false" ht="15" hidden="false" customHeight="false" outlineLevel="0" collapsed="false">
      <c r="B142" s="89"/>
      <c r="C142" s="89"/>
      <c r="D142" s="89"/>
      <c r="E142" s="89"/>
      <c r="F142" s="89"/>
      <c r="G142" s="91"/>
      <c r="H142" s="98" t="s">
        <v>285</v>
      </c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9" t="n">
        <v>0</v>
      </c>
      <c r="T142" s="100" t="n">
        <f aca="false">SUM(I142:S142)</f>
        <v>0</v>
      </c>
      <c r="U142" s="101" t="n">
        <f aca="false">(X142/12)*11</f>
        <v>148.5</v>
      </c>
      <c r="V142" s="102" t="n">
        <f aca="false">T142-U142</f>
        <v>-148.5</v>
      </c>
      <c r="W142" s="103" t="n">
        <f aca="false">T142/U142</f>
        <v>0</v>
      </c>
      <c r="X142" s="104" t="n">
        <v>162</v>
      </c>
      <c r="Y142" s="8"/>
    </row>
    <row r="143" customFormat="false" ht="15" hidden="false" customHeight="false" outlineLevel="0" collapsed="false">
      <c r="B143" s="89"/>
      <c r="C143" s="89"/>
      <c r="D143" s="89"/>
      <c r="E143" s="89"/>
      <c r="F143" s="89"/>
      <c r="G143" s="91"/>
      <c r="H143" s="98" t="s">
        <v>286</v>
      </c>
      <c r="I143" s="106" t="n">
        <v>0</v>
      </c>
      <c r="J143" s="106" t="n">
        <v>0</v>
      </c>
      <c r="K143" s="106" t="n">
        <v>0</v>
      </c>
      <c r="L143" s="106" t="n">
        <v>0</v>
      </c>
      <c r="M143" s="106" t="n">
        <v>0</v>
      </c>
      <c r="N143" s="106" t="n">
        <v>226.84</v>
      </c>
      <c r="O143" s="106" t="n">
        <v>0</v>
      </c>
      <c r="P143" s="106" t="n">
        <v>0</v>
      </c>
      <c r="Q143" s="106" t="n">
        <v>0</v>
      </c>
      <c r="R143" s="106" t="n">
        <v>0</v>
      </c>
      <c r="S143" s="106" t="n">
        <v>0</v>
      </c>
      <c r="T143" s="107" t="n">
        <f aca="false">SUM(I143:S143)</f>
        <v>226.84</v>
      </c>
      <c r="U143" s="108" t="n">
        <f aca="false">(X143/12)*11</f>
        <v>281.288333333334</v>
      </c>
      <c r="V143" s="109" t="n">
        <f aca="false">T143-U143</f>
        <v>-54.448333333334</v>
      </c>
      <c r="W143" s="110" t="n">
        <f aca="false">T143/U143</f>
        <v>0.80643230848536</v>
      </c>
      <c r="X143" s="111" t="n">
        <v>306.86</v>
      </c>
      <c r="Y143" s="8" t="s">
        <v>287</v>
      </c>
    </row>
    <row r="144" customFormat="false" ht="15" hidden="false" customHeight="false" outlineLevel="0" collapsed="false">
      <c r="B144" s="89"/>
      <c r="C144" s="89"/>
      <c r="D144" s="89"/>
      <c r="E144" s="89"/>
      <c r="F144" s="89"/>
      <c r="G144" s="98" t="s">
        <v>288</v>
      </c>
      <c r="H144" s="91"/>
      <c r="I144" s="99" t="n">
        <v>11.77</v>
      </c>
      <c r="J144" s="99" t="n">
        <v>5</v>
      </c>
      <c r="K144" s="99" t="n">
        <v>0</v>
      </c>
      <c r="L144" s="99" t="n">
        <v>97.82</v>
      </c>
      <c r="M144" s="99" t="n">
        <v>0</v>
      </c>
      <c r="N144" s="99" t="n">
        <v>226.84</v>
      </c>
      <c r="O144" s="99" t="n">
        <v>0</v>
      </c>
      <c r="P144" s="99" t="n">
        <v>111.22</v>
      </c>
      <c r="Q144" s="99" t="n">
        <v>0</v>
      </c>
      <c r="R144" s="99" t="n">
        <v>5</v>
      </c>
      <c r="S144" s="99" t="n">
        <v>0</v>
      </c>
      <c r="T144" s="100" t="n">
        <f aca="false">SUM(I144:S144)</f>
        <v>457.65</v>
      </c>
      <c r="U144" s="101" t="n">
        <f aca="false">(X144/12)*11</f>
        <v>7224.12166666666</v>
      </c>
      <c r="V144" s="102" t="n">
        <f aca="false">T144-U144</f>
        <v>-6766.4716666667</v>
      </c>
      <c r="W144" s="103" t="n">
        <f aca="false">T144/U144</f>
        <v>0.06335026195803</v>
      </c>
      <c r="X144" s="104" t="n">
        <f aca="false">ROUND(SUM(X138:X143),5)</f>
        <v>7880.86</v>
      </c>
      <c r="Y144" s="8"/>
    </row>
    <row r="145" customFormat="false" ht="15" hidden="false" customHeight="false" outlineLevel="0" collapsed="false">
      <c r="B145" s="89"/>
      <c r="C145" s="89"/>
      <c r="D145" s="89"/>
      <c r="E145" s="89"/>
      <c r="F145" s="89"/>
      <c r="G145" s="98" t="s">
        <v>289</v>
      </c>
      <c r="H145" s="91"/>
      <c r="I145" s="99" t="n">
        <v>157.12</v>
      </c>
      <c r="J145" s="99" t="n">
        <v>70</v>
      </c>
      <c r="K145" s="99" t="n">
        <v>1006.56</v>
      </c>
      <c r="L145" s="99" t="n">
        <v>126.34</v>
      </c>
      <c r="M145" s="99" t="n">
        <v>1075.62</v>
      </c>
      <c r="N145" s="99" t="n">
        <v>512.76</v>
      </c>
      <c r="O145" s="99" t="n">
        <v>349.69</v>
      </c>
      <c r="P145" s="99" t="n">
        <v>271.37</v>
      </c>
      <c r="Q145" s="99" t="n">
        <v>257.19</v>
      </c>
      <c r="R145" s="99" t="n">
        <v>281.51</v>
      </c>
      <c r="S145" s="99" t="n">
        <v>145.01</v>
      </c>
      <c r="T145" s="100" t="n">
        <f aca="false">SUM(I145:S145)</f>
        <v>4253.17</v>
      </c>
      <c r="U145" s="101" t="n">
        <f aca="false">(X145/12)*11</f>
        <v>3705.72583333334</v>
      </c>
      <c r="V145" s="102" t="n">
        <f aca="false">T145-U145</f>
        <v>547.44416666666</v>
      </c>
      <c r="W145" s="103" t="n">
        <f aca="false">T145/U145</f>
        <v>1.14772926851262</v>
      </c>
      <c r="X145" s="104" t="n">
        <v>4042.61</v>
      </c>
      <c r="Y145" s="8"/>
    </row>
    <row r="146" customFormat="false" ht="15" hidden="false" customHeight="false" outlineLevel="0" collapsed="false">
      <c r="B146" s="89"/>
      <c r="C146" s="89"/>
      <c r="D146" s="89"/>
      <c r="E146" s="89"/>
      <c r="F146" s="89"/>
      <c r="G146" s="98" t="s">
        <v>290</v>
      </c>
      <c r="H146" s="91"/>
      <c r="I146" s="99" t="n">
        <v>0</v>
      </c>
      <c r="J146" s="99" t="n">
        <v>0</v>
      </c>
      <c r="K146" s="99" t="n">
        <v>0</v>
      </c>
      <c r="L146" s="99" t="n">
        <v>129.88</v>
      </c>
      <c r="M146" s="99" t="n">
        <v>0</v>
      </c>
      <c r="N146" s="99" t="n">
        <v>0</v>
      </c>
      <c r="O146" s="99" t="n">
        <v>0</v>
      </c>
      <c r="P146" s="99" t="n">
        <v>0</v>
      </c>
      <c r="Q146" s="99" t="n">
        <v>0</v>
      </c>
      <c r="R146" s="99" t="n">
        <v>0</v>
      </c>
      <c r="S146" s="99" t="n">
        <v>0</v>
      </c>
      <c r="T146" s="100" t="n">
        <f aca="false">SUM(I146:S146)</f>
        <v>129.88</v>
      </c>
      <c r="U146" s="101" t="n">
        <f aca="false">(X146/12)*11</f>
        <v>1212.75</v>
      </c>
      <c r="V146" s="102" t="n">
        <f aca="false">T146-U146</f>
        <v>-1082.87</v>
      </c>
      <c r="W146" s="103" t="n">
        <f aca="false">T146/U146</f>
        <v>0.1070954442383</v>
      </c>
      <c r="X146" s="104" t="n">
        <v>1323</v>
      </c>
      <c r="Y146" s="8"/>
    </row>
    <row r="147" customFormat="false" ht="15" hidden="false" customHeight="false" outlineLevel="0" collapsed="false">
      <c r="B147" s="89"/>
      <c r="C147" s="89"/>
      <c r="D147" s="89"/>
      <c r="E147" s="89"/>
      <c r="F147" s="89"/>
      <c r="G147" s="98" t="s">
        <v>291</v>
      </c>
      <c r="H147" s="91"/>
      <c r="I147" s="99" t="n">
        <v>2344</v>
      </c>
      <c r="J147" s="99" t="n">
        <v>0</v>
      </c>
      <c r="K147" s="99" t="n">
        <v>0</v>
      </c>
      <c r="L147" s="99" t="n">
        <v>0</v>
      </c>
      <c r="M147" s="99" t="n">
        <v>0</v>
      </c>
      <c r="N147" s="99" t="n">
        <v>0</v>
      </c>
      <c r="O147" s="99" t="n">
        <v>0</v>
      </c>
      <c r="P147" s="99" t="n">
        <v>0</v>
      </c>
      <c r="Q147" s="99" t="n">
        <v>0</v>
      </c>
      <c r="R147" s="99" t="n">
        <v>0</v>
      </c>
      <c r="S147" s="99" t="n">
        <v>0</v>
      </c>
      <c r="T147" s="100" t="n">
        <f aca="false">SUM(I147:S147)</f>
        <v>2344</v>
      </c>
      <c r="U147" s="101" t="n">
        <f aca="false">(X147/12)*11</f>
        <v>3128.4</v>
      </c>
      <c r="V147" s="102" t="n">
        <f aca="false">T147-U147</f>
        <v>-784.4</v>
      </c>
      <c r="W147" s="103" t="n">
        <f aca="false">T147/U147</f>
        <v>0.74926479989771</v>
      </c>
      <c r="X147" s="104" t="n">
        <v>3412.8</v>
      </c>
      <c r="Y147" s="8"/>
    </row>
    <row r="148" customFormat="false" ht="15" hidden="false" customHeight="false" outlineLevel="0" collapsed="false">
      <c r="B148" s="89"/>
      <c r="C148" s="89"/>
      <c r="D148" s="89"/>
      <c r="E148" s="89"/>
      <c r="F148" s="89"/>
      <c r="G148" s="98" t="s">
        <v>292</v>
      </c>
      <c r="H148" s="91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100" t="n">
        <f aca="false">SUM(I148:S148)</f>
        <v>0</v>
      </c>
      <c r="U148" s="101" t="n">
        <f aca="false">(X148/12)*11</f>
        <v>0</v>
      </c>
      <c r="V148" s="102" t="n">
        <f aca="false">T148-U148</f>
        <v>0</v>
      </c>
      <c r="W148" s="103" t="n">
        <v>0</v>
      </c>
      <c r="X148" s="97"/>
      <c r="Y148" s="8"/>
    </row>
    <row r="149" customFormat="false" ht="15" hidden="false" customHeight="false" outlineLevel="0" collapsed="false">
      <c r="B149" s="89"/>
      <c r="C149" s="89"/>
      <c r="D149" s="89"/>
      <c r="E149" s="89"/>
      <c r="F149" s="89"/>
      <c r="G149" s="91"/>
      <c r="H149" s="98" t="s">
        <v>293</v>
      </c>
      <c r="I149" s="99" t="n">
        <v>21.07</v>
      </c>
      <c r="J149" s="99" t="n">
        <v>0</v>
      </c>
      <c r="K149" s="99" t="n">
        <v>0</v>
      </c>
      <c r="L149" s="99" t="n">
        <v>6.65</v>
      </c>
      <c r="M149" s="99" t="n">
        <v>227.4</v>
      </c>
      <c r="N149" s="99" t="n">
        <v>0</v>
      </c>
      <c r="O149" s="99" t="n">
        <v>0</v>
      </c>
      <c r="P149" s="99" t="n">
        <v>65.38</v>
      </c>
      <c r="Q149" s="99" t="n">
        <v>0</v>
      </c>
      <c r="R149" s="99" t="n">
        <v>0</v>
      </c>
      <c r="S149" s="99" t="n">
        <v>0</v>
      </c>
      <c r="T149" s="100" t="n">
        <f aca="false">SUM(I149:S149)</f>
        <v>320.5</v>
      </c>
      <c r="U149" s="101" t="n">
        <f aca="false">(X149/12)*11</f>
        <v>562.026666666666</v>
      </c>
      <c r="V149" s="102" t="n">
        <f aca="false">T149-U149</f>
        <v>-241.52666666667</v>
      </c>
      <c r="W149" s="103" t="n">
        <f aca="false">T149/U149</f>
        <v>0.57025763902069</v>
      </c>
      <c r="X149" s="104" t="n">
        <v>613.12</v>
      </c>
      <c r="Y149" s="8"/>
    </row>
    <row r="150" customFormat="false" ht="15" hidden="false" customHeight="false" outlineLevel="0" collapsed="false">
      <c r="B150" s="89"/>
      <c r="C150" s="89"/>
      <c r="D150" s="89"/>
      <c r="E150" s="89"/>
      <c r="F150" s="89"/>
      <c r="G150" s="91"/>
      <c r="H150" s="98" t="s">
        <v>294</v>
      </c>
      <c r="I150" s="106" t="n">
        <v>3876.72</v>
      </c>
      <c r="J150" s="106" t="n">
        <v>2876.72</v>
      </c>
      <c r="K150" s="106" t="n">
        <v>3376.72</v>
      </c>
      <c r="L150" s="106" t="n">
        <v>3376.72</v>
      </c>
      <c r="M150" s="106" t="n">
        <v>3376.72</v>
      </c>
      <c r="N150" s="106" t="n">
        <v>3376.72</v>
      </c>
      <c r="O150" s="106" t="n">
        <v>3376.72</v>
      </c>
      <c r="P150" s="106" t="n">
        <v>3376.72</v>
      </c>
      <c r="Q150" s="106" t="n">
        <v>3376.72</v>
      </c>
      <c r="R150" s="106" t="n">
        <v>3376.97</v>
      </c>
      <c r="S150" s="106" t="n">
        <v>3376.97</v>
      </c>
      <c r="T150" s="107" t="n">
        <f aca="false">SUM(I150:S150)</f>
        <v>37144.42</v>
      </c>
      <c r="U150" s="108" t="n">
        <f aca="false">(X150/12)*11</f>
        <v>36239.7933333334</v>
      </c>
      <c r="V150" s="109" t="n">
        <f aca="false">T150-U150</f>
        <v>904.626666666598</v>
      </c>
      <c r="W150" s="110" t="n">
        <f aca="false">T150/U150</f>
        <v>1.02496224684136</v>
      </c>
      <c r="X150" s="111" t="n">
        <v>39534.32</v>
      </c>
      <c r="Y150" s="8" t="s">
        <v>295</v>
      </c>
    </row>
    <row r="151" customFormat="false" ht="15" hidden="false" customHeight="false" outlineLevel="0" collapsed="false">
      <c r="B151" s="89"/>
      <c r="C151" s="89"/>
      <c r="D151" s="89"/>
      <c r="E151" s="89"/>
      <c r="F151" s="89"/>
      <c r="G151" s="98" t="s">
        <v>296</v>
      </c>
      <c r="H151" s="91"/>
      <c r="I151" s="99" t="n">
        <v>3897.79</v>
      </c>
      <c r="J151" s="99" t="n">
        <v>2876.72</v>
      </c>
      <c r="K151" s="99" t="n">
        <v>3376.72</v>
      </c>
      <c r="L151" s="99" t="n">
        <v>3383.37</v>
      </c>
      <c r="M151" s="99" t="n">
        <v>3604.12</v>
      </c>
      <c r="N151" s="99" t="n">
        <v>3376.72</v>
      </c>
      <c r="O151" s="99" t="n">
        <v>3376.72</v>
      </c>
      <c r="P151" s="99" t="n">
        <v>3442.1</v>
      </c>
      <c r="Q151" s="99" t="n">
        <v>3376.72</v>
      </c>
      <c r="R151" s="99" t="n">
        <v>3376.97</v>
      </c>
      <c r="S151" s="99" t="n">
        <v>3376.97</v>
      </c>
      <c r="T151" s="100" t="n">
        <f aca="false">SUM(I151:S151)</f>
        <v>37464.92</v>
      </c>
      <c r="U151" s="101" t="n">
        <f aca="false">(X151/12)*11</f>
        <v>36801.82</v>
      </c>
      <c r="V151" s="102" t="n">
        <f aca="false">T151-U151</f>
        <v>663.099999999999</v>
      </c>
      <c r="W151" s="103" t="n">
        <f aca="false">T151/U151</f>
        <v>1.01801813062506</v>
      </c>
      <c r="X151" s="104" t="n">
        <f aca="false">ROUND(SUM(X148:X150),5)</f>
        <v>40147.44</v>
      </c>
      <c r="Y151" s="8"/>
    </row>
    <row r="152" customFormat="false" ht="15" hidden="false" customHeight="false" outlineLevel="0" collapsed="false">
      <c r="B152" s="89"/>
      <c r="C152" s="89"/>
      <c r="D152" s="89"/>
      <c r="E152" s="89"/>
      <c r="F152" s="89"/>
      <c r="G152" s="98" t="s">
        <v>297</v>
      </c>
      <c r="H152" s="91"/>
      <c r="I152" s="99" t="n">
        <v>0</v>
      </c>
      <c r="J152" s="99" t="n">
        <v>67.41</v>
      </c>
      <c r="K152" s="99" t="n">
        <v>0</v>
      </c>
      <c r="L152" s="99" t="n">
        <v>0</v>
      </c>
      <c r="M152" s="99" t="n">
        <v>46.2</v>
      </c>
      <c r="N152" s="99" t="n">
        <v>24.2</v>
      </c>
      <c r="O152" s="99" t="n">
        <v>0</v>
      </c>
      <c r="P152" s="99" t="n">
        <v>0</v>
      </c>
      <c r="Q152" s="99" t="n">
        <v>0</v>
      </c>
      <c r="R152" s="99" t="n">
        <v>160</v>
      </c>
      <c r="S152" s="99" t="n">
        <v>0</v>
      </c>
      <c r="T152" s="100" t="n">
        <f aca="false">SUM(I152:S152)</f>
        <v>297.81</v>
      </c>
      <c r="U152" s="101" t="n">
        <f aca="false">(X152/12)*11</f>
        <v>528</v>
      </c>
      <c r="V152" s="102" t="n">
        <f aca="false">T152-U152</f>
        <v>-230.19</v>
      </c>
      <c r="W152" s="103" t="n">
        <f aca="false">T152/U152</f>
        <v>0.56403409090909</v>
      </c>
      <c r="X152" s="104" t="n">
        <v>576</v>
      </c>
      <c r="Y152" s="8"/>
    </row>
    <row r="153" customFormat="false" ht="15" hidden="false" customHeight="false" outlineLevel="0" collapsed="false">
      <c r="B153" s="89"/>
      <c r="C153" s="89"/>
      <c r="D153" s="89"/>
      <c r="E153" s="89"/>
      <c r="F153" s="89"/>
      <c r="G153" s="98" t="s">
        <v>298</v>
      </c>
      <c r="H153" s="91"/>
      <c r="I153" s="99" t="n">
        <v>1292.88</v>
      </c>
      <c r="J153" s="99" t="n">
        <v>2158.38</v>
      </c>
      <c r="K153" s="99" t="n">
        <v>1206.15</v>
      </c>
      <c r="L153" s="99" t="n">
        <v>878.09</v>
      </c>
      <c r="M153" s="99" t="n">
        <v>1039.72</v>
      </c>
      <c r="N153" s="99" t="n">
        <v>2727.06</v>
      </c>
      <c r="O153" s="99" t="n">
        <v>2052.38</v>
      </c>
      <c r="P153" s="99" t="n">
        <v>2073.59</v>
      </c>
      <c r="Q153" s="99" t="n">
        <v>1116.82</v>
      </c>
      <c r="R153" s="99" t="n">
        <v>1471.92</v>
      </c>
      <c r="S153" s="99" t="n">
        <v>1271.01</v>
      </c>
      <c r="T153" s="100" t="n">
        <f aca="false">SUM(I153:S153)</f>
        <v>17288</v>
      </c>
      <c r="U153" s="101" t="n">
        <f aca="false">(X153/12)*11</f>
        <v>18923.52</v>
      </c>
      <c r="V153" s="102" t="n">
        <f aca="false">T153-U153</f>
        <v>-1635.52</v>
      </c>
      <c r="W153" s="103" t="n">
        <f aca="false">T153/U153</f>
        <v>0.91357210497836</v>
      </c>
      <c r="X153" s="104" t="n">
        <v>20643.84</v>
      </c>
      <c r="Y153" s="8" t="s">
        <v>299</v>
      </c>
    </row>
    <row r="154" customFormat="false" ht="15" hidden="false" customHeight="false" outlineLevel="0" collapsed="false">
      <c r="B154" s="89"/>
      <c r="C154" s="89"/>
      <c r="D154" s="89"/>
      <c r="E154" s="89"/>
      <c r="F154" s="89"/>
      <c r="G154" s="98" t="s">
        <v>300</v>
      </c>
      <c r="H154" s="91"/>
      <c r="I154" s="99" t="n">
        <v>60.19</v>
      </c>
      <c r="J154" s="99" t="n">
        <v>90.19</v>
      </c>
      <c r="K154" s="99" t="n">
        <v>60.19</v>
      </c>
      <c r="L154" s="99" t="n">
        <v>60.19</v>
      </c>
      <c r="M154" s="99" t="n">
        <v>1271.16</v>
      </c>
      <c r="N154" s="99" t="n">
        <v>60.19</v>
      </c>
      <c r="O154" s="99" t="n">
        <v>60.19</v>
      </c>
      <c r="P154" s="99" t="n">
        <v>60.19</v>
      </c>
      <c r="Q154" s="99" t="n">
        <v>60.19</v>
      </c>
      <c r="R154" s="99" t="n">
        <v>714.87</v>
      </c>
      <c r="S154" s="99" t="n">
        <v>60.19</v>
      </c>
      <c r="T154" s="100" t="n">
        <f aca="false">SUM(I154:S154)</f>
        <v>2557.74</v>
      </c>
      <c r="U154" s="101" t="n">
        <f aca="false">(X154/12)*11</f>
        <v>4015.77</v>
      </c>
      <c r="V154" s="102" t="n">
        <f aca="false">T154-U154</f>
        <v>-1458.03</v>
      </c>
      <c r="W154" s="103" t="n">
        <f aca="false">T154/U154</f>
        <v>0.63692392741616</v>
      </c>
      <c r="X154" s="104" t="n">
        <v>4380.84</v>
      </c>
      <c r="Y154" s="8" t="s">
        <v>301</v>
      </c>
    </row>
    <row r="155" customFormat="false" ht="15" hidden="false" customHeight="false" outlineLevel="0" collapsed="false">
      <c r="B155" s="89"/>
      <c r="C155" s="89"/>
      <c r="D155" s="89"/>
      <c r="E155" s="89"/>
      <c r="F155" s="89"/>
      <c r="G155" s="98" t="s">
        <v>302</v>
      </c>
      <c r="H155" s="91"/>
      <c r="I155" s="99" t="n">
        <v>110.02</v>
      </c>
      <c r="J155" s="99" t="n">
        <v>1393.83</v>
      </c>
      <c r="K155" s="99" t="n">
        <v>1419.97</v>
      </c>
      <c r="L155" s="99" t="n">
        <v>303.38</v>
      </c>
      <c r="M155" s="99" t="n">
        <v>29.99</v>
      </c>
      <c r="N155" s="99" t="n">
        <v>29.99</v>
      </c>
      <c r="O155" s="99" t="n">
        <v>42.49</v>
      </c>
      <c r="P155" s="99" t="n">
        <v>19.99</v>
      </c>
      <c r="Q155" s="99" t="n">
        <v>31.24</v>
      </c>
      <c r="R155" s="99" t="n">
        <v>889.19</v>
      </c>
      <c r="S155" s="99" t="n">
        <v>31.24</v>
      </c>
      <c r="T155" s="100" t="n">
        <f aca="false">SUM(I155:S155)</f>
        <v>4301.33</v>
      </c>
      <c r="U155" s="101" t="n">
        <f aca="false">(X155/12)*11</f>
        <v>2275.64333333334</v>
      </c>
      <c r="V155" s="102" t="n">
        <f aca="false">T155-U155</f>
        <v>2025.68666666666</v>
      </c>
      <c r="W155" s="103" t="n">
        <f aca="false">T155/U155</f>
        <v>1.89015999871098</v>
      </c>
      <c r="X155" s="104" t="n">
        <v>2482.52</v>
      </c>
      <c r="Y155" s="8" t="s">
        <v>303</v>
      </c>
    </row>
    <row r="156" customFormat="false" ht="15" hidden="false" customHeight="false" outlineLevel="0" collapsed="false">
      <c r="B156" s="89"/>
      <c r="C156" s="89"/>
      <c r="D156" s="89"/>
      <c r="E156" s="89"/>
      <c r="F156" s="89"/>
      <c r="G156" s="98" t="s">
        <v>304</v>
      </c>
      <c r="H156" s="91"/>
      <c r="I156" s="99" t="n">
        <v>0</v>
      </c>
      <c r="J156" s="99" t="n">
        <v>1500</v>
      </c>
      <c r="K156" s="99" t="n">
        <v>0</v>
      </c>
      <c r="L156" s="99" t="n">
        <v>0</v>
      </c>
      <c r="M156" s="99" t="n">
        <v>0</v>
      </c>
      <c r="N156" s="99" t="n">
        <v>0</v>
      </c>
      <c r="O156" s="99" t="n">
        <v>0</v>
      </c>
      <c r="P156" s="99" t="n">
        <v>0</v>
      </c>
      <c r="Q156" s="99" t="n">
        <v>0</v>
      </c>
      <c r="R156" s="99" t="n">
        <v>0</v>
      </c>
      <c r="S156" s="99" t="n">
        <v>0</v>
      </c>
      <c r="T156" s="100" t="n">
        <f aca="false">SUM(I156:S156)</f>
        <v>1500</v>
      </c>
      <c r="U156" s="101" t="n">
        <f aca="false">(X156/12)*11</f>
        <v>6669.85</v>
      </c>
      <c r="V156" s="102" t="n">
        <f aca="false">T156-U156</f>
        <v>-5169.85</v>
      </c>
      <c r="W156" s="103" t="n">
        <f aca="false">T156/U156</f>
        <v>0.22489261377692</v>
      </c>
      <c r="X156" s="104" t="n">
        <v>7276.2</v>
      </c>
      <c r="Y156" s="8"/>
    </row>
    <row r="157" customFormat="false" ht="15" hidden="false" customHeight="false" outlineLevel="0" collapsed="false">
      <c r="B157" s="89"/>
      <c r="C157" s="89"/>
      <c r="D157" s="89"/>
      <c r="E157" s="89"/>
      <c r="F157" s="89"/>
      <c r="G157" s="98" t="s">
        <v>305</v>
      </c>
      <c r="H157" s="91"/>
      <c r="I157" s="99" t="n">
        <v>916.01</v>
      </c>
      <c r="J157" s="99" t="n">
        <v>2719.98</v>
      </c>
      <c r="K157" s="99" t="n">
        <v>2342.05</v>
      </c>
      <c r="L157" s="99" t="n">
        <v>665.28</v>
      </c>
      <c r="M157" s="99" t="n">
        <v>499.68</v>
      </c>
      <c r="N157" s="99" t="n">
        <v>434.76</v>
      </c>
      <c r="O157" s="99" t="n">
        <v>531.96</v>
      </c>
      <c r="P157" s="99" t="n">
        <v>2773.1</v>
      </c>
      <c r="Q157" s="99" t="n">
        <v>965.06</v>
      </c>
      <c r="R157" s="99" t="n">
        <v>536.54</v>
      </c>
      <c r="S157" s="99" t="n">
        <v>1180</v>
      </c>
      <c r="T157" s="100" t="n">
        <f aca="false">SUM(I157:S157)</f>
        <v>13564.42</v>
      </c>
      <c r="U157" s="101" t="n">
        <f aca="false">(X157/12)*11</f>
        <v>15072.7591666666</v>
      </c>
      <c r="V157" s="102" t="n">
        <f aca="false">T157-U157</f>
        <v>-1508.3391666666</v>
      </c>
      <c r="W157" s="103" t="n">
        <f aca="false">T157/U157</f>
        <v>0.89992945883443</v>
      </c>
      <c r="X157" s="104" t="n">
        <v>16443.01</v>
      </c>
      <c r="Y157" s="8" t="s">
        <v>306</v>
      </c>
    </row>
    <row r="158" customFormat="false" ht="15" hidden="false" customHeight="false" outlineLevel="0" collapsed="false">
      <c r="B158" s="89"/>
      <c r="C158" s="89"/>
      <c r="D158" s="89"/>
      <c r="E158" s="89"/>
      <c r="F158" s="89"/>
      <c r="G158" s="98" t="s">
        <v>307</v>
      </c>
      <c r="H158" s="91"/>
      <c r="I158" s="106" t="n">
        <v>584</v>
      </c>
      <c r="J158" s="106" t="n">
        <v>629</v>
      </c>
      <c r="K158" s="106" t="n">
        <v>693</v>
      </c>
      <c r="L158" s="106" t="n">
        <v>660</v>
      </c>
      <c r="M158" s="106" t="n">
        <v>628</v>
      </c>
      <c r="N158" s="106" t="n">
        <v>682</v>
      </c>
      <c r="O158" s="106" t="n">
        <v>1975.87</v>
      </c>
      <c r="P158" s="106" t="n">
        <v>42.03</v>
      </c>
      <c r="Q158" s="106" t="n">
        <v>683</v>
      </c>
      <c r="R158" s="106" t="n">
        <v>650</v>
      </c>
      <c r="S158" s="106" t="n">
        <v>617</v>
      </c>
      <c r="T158" s="107" t="n">
        <f aca="false">SUM(I158:S158)</f>
        <v>7843.9</v>
      </c>
      <c r="U158" s="108" t="n">
        <f aca="false">(X158/12)*11+0.02</f>
        <v>1006.74</v>
      </c>
      <c r="V158" s="109" t="n">
        <f aca="false">T158-U158</f>
        <v>6837.16</v>
      </c>
      <c r="W158" s="110" t="n">
        <f aca="false">T158/U158</f>
        <v>7.79138605796929</v>
      </c>
      <c r="X158" s="111" t="n">
        <v>1098.24</v>
      </c>
      <c r="Y158" s="8" t="s">
        <v>308</v>
      </c>
    </row>
    <row r="159" customFormat="false" ht="15" hidden="false" customHeight="false" outlineLevel="0" collapsed="false">
      <c r="B159" s="89"/>
      <c r="C159" s="89"/>
      <c r="D159" s="89"/>
      <c r="E159" s="89"/>
      <c r="F159" s="90" t="s">
        <v>309</v>
      </c>
      <c r="G159" s="91"/>
      <c r="H159" s="91"/>
      <c r="I159" s="99" t="n">
        <v>44488.93</v>
      </c>
      <c r="J159" s="99" t="n">
        <v>46053.72</v>
      </c>
      <c r="K159" s="99" t="n">
        <v>50903.71</v>
      </c>
      <c r="L159" s="99" t="n">
        <v>39414.64</v>
      </c>
      <c r="M159" s="99" t="n">
        <v>41637.61</v>
      </c>
      <c r="N159" s="99" t="n">
        <v>56620.7</v>
      </c>
      <c r="O159" s="99" t="n">
        <v>63082.65</v>
      </c>
      <c r="P159" s="99" t="n">
        <v>51943.94</v>
      </c>
      <c r="Q159" s="99" t="n">
        <v>43989.99</v>
      </c>
      <c r="R159" s="99" t="n">
        <v>43941.43</v>
      </c>
      <c r="S159" s="99" t="n">
        <v>69937.4</v>
      </c>
      <c r="T159" s="100" t="n">
        <f aca="false">SUM(I159:S159)</f>
        <v>552014.72</v>
      </c>
      <c r="U159" s="101" t="n">
        <f aca="false">(X159/12)*11</f>
        <v>496689.141666666</v>
      </c>
      <c r="V159" s="102" t="n">
        <f aca="false">T159-U159</f>
        <v>55325.578333334</v>
      </c>
      <c r="W159" s="103" t="n">
        <f aca="false">T159/U159</f>
        <v>1.11138874135176</v>
      </c>
      <c r="X159" s="104" t="n">
        <f aca="false">ROUND(SUM(X116:X126)+X134+X137+SUM(X144:X147)+SUM(X151:X158),5)</f>
        <v>541842.7</v>
      </c>
      <c r="Y159" s="8"/>
    </row>
    <row r="160" customFormat="false" ht="15" hidden="false" customHeight="false" outlineLevel="0" collapsed="false">
      <c r="B160" s="89"/>
      <c r="C160" s="89"/>
      <c r="D160" s="89"/>
      <c r="E160" s="89"/>
      <c r="F160" s="90" t="s">
        <v>310</v>
      </c>
      <c r="G160" s="91"/>
      <c r="H160" s="91"/>
      <c r="I160" s="92"/>
      <c r="J160" s="92"/>
      <c r="K160" s="92"/>
      <c r="L160" s="92"/>
      <c r="M160" s="92"/>
      <c r="N160" s="92"/>
      <c r="O160" s="92"/>
      <c r="P160" s="92"/>
      <c r="Q160" s="92"/>
      <c r="R160" s="92"/>
      <c r="S160" s="92"/>
      <c r="T160" s="100" t="n">
        <f aca="false">SUM(I160:S160)</f>
        <v>0</v>
      </c>
      <c r="U160" s="101" t="n">
        <f aca="false">(X160/12)*11</f>
        <v>0</v>
      </c>
      <c r="V160" s="102" t="n">
        <f aca="false">T160-U160</f>
        <v>0</v>
      </c>
      <c r="W160" s="103" t="n">
        <v>0</v>
      </c>
      <c r="X160" s="97"/>
      <c r="Y160" s="8"/>
    </row>
    <row r="161" customFormat="false" ht="15" hidden="false" customHeight="false" outlineLevel="0" collapsed="false">
      <c r="B161" s="89"/>
      <c r="C161" s="89"/>
      <c r="D161" s="89"/>
      <c r="E161" s="89"/>
      <c r="F161" s="89"/>
      <c r="G161" s="98" t="s">
        <v>311</v>
      </c>
      <c r="H161" s="91"/>
      <c r="I161" s="99" t="n">
        <v>5550</v>
      </c>
      <c r="J161" s="99" t="n">
        <v>5550</v>
      </c>
      <c r="K161" s="99" t="n">
        <v>5550</v>
      </c>
      <c r="L161" s="99" t="n">
        <v>5550</v>
      </c>
      <c r="M161" s="99" t="n">
        <v>5550</v>
      </c>
      <c r="N161" s="99" t="n">
        <v>5550</v>
      </c>
      <c r="O161" s="99" t="n">
        <v>5550</v>
      </c>
      <c r="P161" s="99" t="n">
        <v>5500</v>
      </c>
      <c r="Q161" s="99" t="n">
        <v>5500</v>
      </c>
      <c r="R161" s="99" t="n">
        <v>5500</v>
      </c>
      <c r="S161" s="99" t="n">
        <v>5500</v>
      </c>
      <c r="T161" s="100" t="n">
        <f aca="false">SUM(I161:S161)</f>
        <v>60850</v>
      </c>
      <c r="U161" s="101" t="n">
        <f aca="false">(X161/12)*11</f>
        <v>60500</v>
      </c>
      <c r="V161" s="102" t="n">
        <f aca="false">T161-U161</f>
        <v>350</v>
      </c>
      <c r="W161" s="103" t="n">
        <f aca="false">T161/U161</f>
        <v>1.00578512396694</v>
      </c>
      <c r="X161" s="104" t="n">
        <v>66000</v>
      </c>
      <c r="Y161" s="8"/>
    </row>
    <row r="162" customFormat="false" ht="15" hidden="false" customHeight="false" outlineLevel="0" collapsed="false">
      <c r="B162" s="89"/>
      <c r="C162" s="89"/>
      <c r="D162" s="89"/>
      <c r="E162" s="89"/>
      <c r="F162" s="89"/>
      <c r="G162" s="98" t="s">
        <v>312</v>
      </c>
      <c r="H162" s="91"/>
      <c r="I162" s="106" t="n">
        <v>1300</v>
      </c>
      <c r="J162" s="106" t="n">
        <v>400</v>
      </c>
      <c r="K162" s="106" t="n">
        <v>400</v>
      </c>
      <c r="L162" s="106" t="n">
        <v>400</v>
      </c>
      <c r="M162" s="106" t="n">
        <v>400</v>
      </c>
      <c r="N162" s="106" t="n">
        <v>400</v>
      </c>
      <c r="O162" s="106" t="n">
        <v>400</v>
      </c>
      <c r="P162" s="106" t="n">
        <v>500</v>
      </c>
      <c r="Q162" s="106" t="n">
        <v>1000</v>
      </c>
      <c r="R162" s="106" t="n">
        <v>1600</v>
      </c>
      <c r="S162" s="106" t="n">
        <v>400</v>
      </c>
      <c r="T162" s="107" t="n">
        <f aca="false">SUM(I162:S162)</f>
        <v>7200</v>
      </c>
      <c r="U162" s="108" t="n">
        <f aca="false">(X162/12)*11</f>
        <v>48400</v>
      </c>
      <c r="V162" s="109" t="n">
        <f aca="false">T162-U162</f>
        <v>-41200</v>
      </c>
      <c r="W162" s="110" t="n">
        <f aca="false">T162/U162</f>
        <v>0.14876033057851</v>
      </c>
      <c r="X162" s="111" t="n">
        <v>52800</v>
      </c>
      <c r="Y162" s="8" t="s">
        <v>313</v>
      </c>
    </row>
    <row r="163" customFormat="false" ht="15" hidden="false" customHeight="false" outlineLevel="0" collapsed="false">
      <c r="B163" s="89"/>
      <c r="C163" s="89"/>
      <c r="D163" s="89"/>
      <c r="E163" s="89"/>
      <c r="F163" s="90" t="s">
        <v>314</v>
      </c>
      <c r="G163" s="91"/>
      <c r="H163" s="91"/>
      <c r="I163" s="99" t="n">
        <v>6850</v>
      </c>
      <c r="J163" s="99" t="n">
        <v>5950</v>
      </c>
      <c r="K163" s="99" t="n">
        <v>5950</v>
      </c>
      <c r="L163" s="99" t="n">
        <v>5950</v>
      </c>
      <c r="M163" s="99" t="n">
        <v>5950</v>
      </c>
      <c r="N163" s="99" t="n">
        <v>5950</v>
      </c>
      <c r="O163" s="99" t="n">
        <v>5950</v>
      </c>
      <c r="P163" s="99" t="n">
        <v>6000</v>
      </c>
      <c r="Q163" s="99" t="n">
        <v>6500</v>
      </c>
      <c r="R163" s="99" t="n">
        <v>7100</v>
      </c>
      <c r="S163" s="99" t="n">
        <v>5900</v>
      </c>
      <c r="T163" s="100" t="n">
        <f aca="false">SUM(I163:S163)</f>
        <v>68050</v>
      </c>
      <c r="U163" s="101" t="n">
        <f aca="false">(X163/12)*11</f>
        <v>108900</v>
      </c>
      <c r="V163" s="102" t="n">
        <f aca="false">T163-U163</f>
        <v>-40850</v>
      </c>
      <c r="W163" s="103" t="n">
        <f aca="false">T163/U163</f>
        <v>0.62488521579431</v>
      </c>
      <c r="X163" s="104" t="n">
        <f aca="false">ROUND(SUM(X160:X162),5)</f>
        <v>118800</v>
      </c>
      <c r="Y163" s="8"/>
    </row>
    <row r="164" customFormat="false" ht="15" hidden="false" customHeight="false" outlineLevel="0" collapsed="false">
      <c r="B164" s="89"/>
      <c r="C164" s="89"/>
      <c r="D164" s="89"/>
      <c r="E164" s="89"/>
      <c r="F164" s="90" t="s">
        <v>315</v>
      </c>
      <c r="G164" s="91"/>
      <c r="H164" s="91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100" t="n">
        <f aca="false">SUM(I164:S164)</f>
        <v>0</v>
      </c>
      <c r="U164" s="101" t="n">
        <f aca="false">(X164/12)*11</f>
        <v>0</v>
      </c>
      <c r="V164" s="102" t="n">
        <f aca="false">T164-U164</f>
        <v>0</v>
      </c>
      <c r="W164" s="103" t="n">
        <v>0</v>
      </c>
      <c r="X164" s="97"/>
      <c r="Y164" s="8"/>
    </row>
    <row r="165" customFormat="false" ht="15" hidden="false" customHeight="false" outlineLevel="0" collapsed="false">
      <c r="B165" s="89"/>
      <c r="C165" s="89"/>
      <c r="D165" s="89"/>
      <c r="E165" s="89"/>
      <c r="F165" s="89"/>
      <c r="G165" s="98" t="s">
        <v>316</v>
      </c>
      <c r="H165" s="91"/>
      <c r="I165" s="99" t="n">
        <v>3487.63</v>
      </c>
      <c r="J165" s="99" t="n">
        <v>7351.24</v>
      </c>
      <c r="K165" s="99" t="n">
        <v>8265.08</v>
      </c>
      <c r="L165" s="99" t="n">
        <v>6129</v>
      </c>
      <c r="M165" s="99" t="n">
        <v>6526</v>
      </c>
      <c r="N165" s="99" t="n">
        <v>10617.26</v>
      </c>
      <c r="O165" s="99" t="n">
        <v>1068</v>
      </c>
      <c r="P165" s="99" t="n">
        <v>11278</v>
      </c>
      <c r="Q165" s="99" t="n">
        <v>8367</v>
      </c>
      <c r="R165" s="99" t="n">
        <v>6958.5</v>
      </c>
      <c r="S165" s="99" t="n">
        <v>7297</v>
      </c>
      <c r="T165" s="100" t="n">
        <f aca="false">SUM(I165:S165)</f>
        <v>77344.71</v>
      </c>
      <c r="U165" s="101" t="n">
        <f aca="false">(X165/12)*11</f>
        <v>100563.338333333</v>
      </c>
      <c r="V165" s="102" t="n">
        <f aca="false">T165-U165</f>
        <v>-23218.628333333</v>
      </c>
      <c r="W165" s="103" t="n">
        <f aca="false">T165/U165</f>
        <v>0.7691143838486</v>
      </c>
      <c r="X165" s="104" t="n">
        <v>109705.46</v>
      </c>
      <c r="Y165" s="8" t="s">
        <v>317</v>
      </c>
    </row>
    <row r="166" customFormat="false" ht="15" hidden="false" customHeight="false" outlineLevel="0" collapsed="false">
      <c r="B166" s="89"/>
      <c r="C166" s="89"/>
      <c r="D166" s="89"/>
      <c r="E166" s="89"/>
      <c r="F166" s="89"/>
      <c r="G166" s="98" t="s">
        <v>318</v>
      </c>
      <c r="H166" s="91"/>
      <c r="I166" s="99" t="n">
        <v>9189.28</v>
      </c>
      <c r="J166" s="99" t="n">
        <v>8279.08</v>
      </c>
      <c r="K166" s="99" t="n">
        <v>5406.74</v>
      </c>
      <c r="L166" s="99" t="n">
        <v>6819.63</v>
      </c>
      <c r="M166" s="99" t="n">
        <v>6077.27</v>
      </c>
      <c r="N166" s="99" t="n">
        <v>6450.24</v>
      </c>
      <c r="O166" s="99" t="n">
        <v>5769.34</v>
      </c>
      <c r="P166" s="99" t="n">
        <v>6816.37</v>
      </c>
      <c r="Q166" s="99" t="n">
        <v>8196.66</v>
      </c>
      <c r="R166" s="99" t="n">
        <v>6101.01</v>
      </c>
      <c r="S166" s="99" t="n">
        <v>6816.37</v>
      </c>
      <c r="T166" s="100" t="n">
        <f aca="false">SUM(I166:S166)</f>
        <v>75921.99</v>
      </c>
      <c r="U166" s="101" t="n">
        <f aca="false">(X166/12)*11</f>
        <v>61548.9783333334</v>
      </c>
      <c r="V166" s="102" t="n">
        <f aca="false">T166-U166</f>
        <v>14373.0116666666</v>
      </c>
      <c r="W166" s="103" t="n">
        <f aca="false">T166/U166</f>
        <v>1.23352153124015</v>
      </c>
      <c r="X166" s="104" t="n">
        <v>67144.34</v>
      </c>
      <c r="Y166" s="8" t="s">
        <v>319</v>
      </c>
    </row>
    <row r="167" customFormat="false" ht="15" hidden="false" customHeight="false" outlineLevel="0" collapsed="false">
      <c r="B167" s="89"/>
      <c r="C167" s="89"/>
      <c r="D167" s="89"/>
      <c r="E167" s="89"/>
      <c r="F167" s="89"/>
      <c r="G167" s="98" t="s">
        <v>320</v>
      </c>
      <c r="H167" s="91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92"/>
      <c r="T167" s="100" t="n">
        <f aca="false">SUM(I167:S167)</f>
        <v>0</v>
      </c>
      <c r="U167" s="101" t="n">
        <f aca="false">(X167/12)*11</f>
        <v>0</v>
      </c>
      <c r="V167" s="102" t="n">
        <f aca="false">T167-U167</f>
        <v>0</v>
      </c>
      <c r="W167" s="103" t="n">
        <v>0</v>
      </c>
      <c r="X167" s="97"/>
      <c r="Y167" s="8"/>
    </row>
    <row r="168" customFormat="false" ht="15" hidden="false" customHeight="false" outlineLevel="0" collapsed="false">
      <c r="B168" s="89"/>
      <c r="C168" s="89"/>
      <c r="D168" s="89"/>
      <c r="E168" s="89"/>
      <c r="F168" s="89"/>
      <c r="G168" s="91"/>
      <c r="H168" s="98" t="s">
        <v>321</v>
      </c>
      <c r="I168" s="99" t="n">
        <v>240</v>
      </c>
      <c r="J168" s="99" t="n">
        <v>0</v>
      </c>
      <c r="K168" s="99" t="n">
        <v>0</v>
      </c>
      <c r="L168" s="99" t="n">
        <v>0</v>
      </c>
      <c r="M168" s="99" t="n">
        <v>0</v>
      </c>
      <c r="N168" s="99" t="n">
        <v>0</v>
      </c>
      <c r="O168" s="99" t="n">
        <v>0</v>
      </c>
      <c r="P168" s="99" t="n">
        <v>0</v>
      </c>
      <c r="Q168" s="99" t="n">
        <v>0</v>
      </c>
      <c r="R168" s="99" t="n">
        <v>0</v>
      </c>
      <c r="S168" s="99" t="n">
        <v>0</v>
      </c>
      <c r="T168" s="100" t="n">
        <f aca="false">SUM(I168:S168)</f>
        <v>240</v>
      </c>
      <c r="U168" s="101" t="n">
        <f aca="false">(X168/12)*11</f>
        <v>7302.24</v>
      </c>
      <c r="V168" s="102" t="n">
        <f aca="false">T168-U168</f>
        <v>-7062.24</v>
      </c>
      <c r="W168" s="103" t="n">
        <f aca="false">T168/U168</f>
        <v>0.03286662722671</v>
      </c>
      <c r="X168" s="104" t="n">
        <v>7966.08</v>
      </c>
      <c r="Y168" s="8"/>
    </row>
    <row r="169" customFormat="false" ht="15" hidden="false" customHeight="false" outlineLevel="0" collapsed="false">
      <c r="B169" s="89"/>
      <c r="C169" s="89"/>
      <c r="D169" s="89"/>
      <c r="E169" s="89"/>
      <c r="F169" s="89"/>
      <c r="G169" s="91"/>
      <c r="H169" s="98" t="s">
        <v>322</v>
      </c>
      <c r="I169" s="106" t="n">
        <v>0</v>
      </c>
      <c r="J169" s="106" t="n">
        <v>0</v>
      </c>
      <c r="K169" s="106" t="n">
        <v>0</v>
      </c>
      <c r="L169" s="106" t="n">
        <v>0</v>
      </c>
      <c r="M169" s="106" t="n">
        <v>350</v>
      </c>
      <c r="N169" s="106" t="n">
        <v>420</v>
      </c>
      <c r="O169" s="106" t="n">
        <v>0</v>
      </c>
      <c r="P169" s="106" t="n">
        <v>0</v>
      </c>
      <c r="Q169" s="106" t="n">
        <v>1250</v>
      </c>
      <c r="R169" s="106" t="n">
        <v>20</v>
      </c>
      <c r="S169" s="106" t="n">
        <v>0</v>
      </c>
      <c r="T169" s="107" t="n">
        <f aca="false">SUM(I169:S169)</f>
        <v>2040</v>
      </c>
      <c r="U169" s="108" t="n">
        <f aca="false">(X169/12)*11</f>
        <v>1957.76166666666</v>
      </c>
      <c r="V169" s="109" t="n">
        <f aca="false">T169-U169</f>
        <v>82.2383333333401</v>
      </c>
      <c r="W169" s="110" t="n">
        <f aca="false">T169/U169</f>
        <v>1.0420063048192</v>
      </c>
      <c r="X169" s="111" t="n">
        <v>2135.74</v>
      </c>
      <c r="Y169" s="8" t="s">
        <v>323</v>
      </c>
    </row>
    <row r="170" customFormat="false" ht="15" hidden="false" customHeight="false" outlineLevel="0" collapsed="false">
      <c r="B170" s="89"/>
      <c r="C170" s="89"/>
      <c r="D170" s="89"/>
      <c r="E170" s="89"/>
      <c r="F170" s="89"/>
      <c r="G170" s="98" t="s">
        <v>324</v>
      </c>
      <c r="H170" s="91"/>
      <c r="I170" s="99" t="n">
        <v>240</v>
      </c>
      <c r="J170" s="99" t="n">
        <v>0</v>
      </c>
      <c r="K170" s="99" t="n">
        <v>0</v>
      </c>
      <c r="L170" s="99" t="n">
        <v>0</v>
      </c>
      <c r="M170" s="99" t="n">
        <v>350</v>
      </c>
      <c r="N170" s="99" t="n">
        <v>420</v>
      </c>
      <c r="O170" s="99" t="n">
        <v>0</v>
      </c>
      <c r="P170" s="99" t="n">
        <v>0</v>
      </c>
      <c r="Q170" s="99" t="n">
        <v>1250</v>
      </c>
      <c r="R170" s="99" t="n">
        <v>20</v>
      </c>
      <c r="S170" s="99" t="n">
        <v>0</v>
      </c>
      <c r="T170" s="100" t="n">
        <f aca="false">SUM(I170:S170)</f>
        <v>2280</v>
      </c>
      <c r="U170" s="101" t="n">
        <f aca="false">(X170/12)*11</f>
        <v>9260.00166666666</v>
      </c>
      <c r="V170" s="102" t="n">
        <f aca="false">T170-U170</f>
        <v>-6980.0016666667</v>
      </c>
      <c r="W170" s="103" t="n">
        <f aca="false">T170/U170</f>
        <v>0.24622025805971</v>
      </c>
      <c r="X170" s="104" t="n">
        <f aca="false">ROUND(SUM(X167:X169),5)</f>
        <v>10101.82</v>
      </c>
      <c r="Y170" s="8"/>
    </row>
    <row r="171" customFormat="false" ht="15" hidden="false" customHeight="false" outlineLevel="0" collapsed="false">
      <c r="B171" s="89"/>
      <c r="C171" s="89"/>
      <c r="D171" s="89"/>
      <c r="E171" s="89"/>
      <c r="F171" s="89"/>
      <c r="G171" s="98" t="s">
        <v>325</v>
      </c>
      <c r="H171" s="91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  <c r="T171" s="100" t="n">
        <f aca="false">SUM(I171:S171)</f>
        <v>0</v>
      </c>
      <c r="U171" s="101" t="n">
        <f aca="false">(X171/12)*11</f>
        <v>0</v>
      </c>
      <c r="V171" s="102" t="n">
        <f aca="false">T171-U171</f>
        <v>0</v>
      </c>
      <c r="W171" s="103" t="n">
        <v>0</v>
      </c>
      <c r="X171" s="97"/>
      <c r="Y171" s="8"/>
    </row>
    <row r="172" customFormat="false" ht="15" hidden="false" customHeight="false" outlineLevel="0" collapsed="false">
      <c r="B172" s="89"/>
      <c r="C172" s="89"/>
      <c r="D172" s="89"/>
      <c r="E172" s="89"/>
      <c r="F172" s="89"/>
      <c r="G172" s="91"/>
      <c r="H172" s="98" t="s">
        <v>326</v>
      </c>
      <c r="I172" s="92"/>
      <c r="J172" s="92"/>
      <c r="K172" s="92"/>
      <c r="L172" s="92"/>
      <c r="M172" s="92"/>
      <c r="N172" s="92"/>
      <c r="O172" s="92"/>
      <c r="P172" s="92"/>
      <c r="Q172" s="92"/>
      <c r="R172" s="92"/>
      <c r="S172" s="99" t="n">
        <v>0</v>
      </c>
      <c r="T172" s="100" t="n">
        <f aca="false">SUM(I172:S172)</f>
        <v>0</v>
      </c>
      <c r="U172" s="101" t="n">
        <f aca="false">(X172/12)*11</f>
        <v>0</v>
      </c>
      <c r="V172" s="102" t="n">
        <f aca="false">T172-U172</f>
        <v>0</v>
      </c>
      <c r="W172" s="103" t="n">
        <v>0</v>
      </c>
      <c r="X172" s="104" t="n">
        <v>0</v>
      </c>
      <c r="Y172" s="8"/>
    </row>
    <row r="173" customFormat="false" ht="15" hidden="false" customHeight="false" outlineLevel="0" collapsed="false">
      <c r="B173" s="89"/>
      <c r="C173" s="89"/>
      <c r="D173" s="89"/>
      <c r="E173" s="89"/>
      <c r="F173" s="89"/>
      <c r="G173" s="91"/>
      <c r="H173" s="98" t="s">
        <v>327</v>
      </c>
      <c r="I173" s="106" t="n">
        <v>28230</v>
      </c>
      <c r="J173" s="106" t="n">
        <v>28230</v>
      </c>
      <c r="K173" s="106" t="n">
        <v>28230</v>
      </c>
      <c r="L173" s="106" t="n">
        <v>28230</v>
      </c>
      <c r="M173" s="106" t="n">
        <v>28230</v>
      </c>
      <c r="N173" s="106" t="n">
        <v>28230</v>
      </c>
      <c r="O173" s="106" t="n">
        <v>28230</v>
      </c>
      <c r="P173" s="106" t="n">
        <v>28230</v>
      </c>
      <c r="Q173" s="106" t="n">
        <v>28230</v>
      </c>
      <c r="R173" s="106" t="n">
        <v>28230</v>
      </c>
      <c r="S173" s="106" t="n">
        <v>28230</v>
      </c>
      <c r="T173" s="107" t="n">
        <f aca="false">SUM(I173:S173)</f>
        <v>310530</v>
      </c>
      <c r="U173" s="108" t="n">
        <f aca="false">(X173/12)*11</f>
        <v>310547.196666666</v>
      </c>
      <c r="V173" s="109" t="n">
        <f aca="false">T173-U173</f>
        <v>-17.196666666016</v>
      </c>
      <c r="W173" s="110" t="n">
        <f aca="false">T173/U173</f>
        <v>0.99994462462759</v>
      </c>
      <c r="X173" s="111" t="n">
        <v>338778.76</v>
      </c>
      <c r="Y173" s="8"/>
    </row>
    <row r="174" customFormat="false" ht="15" hidden="false" customHeight="false" outlineLevel="0" collapsed="false">
      <c r="B174" s="89"/>
      <c r="C174" s="89"/>
      <c r="D174" s="89"/>
      <c r="E174" s="89"/>
      <c r="F174" s="89"/>
      <c r="G174" s="98" t="s">
        <v>328</v>
      </c>
      <c r="H174" s="91"/>
      <c r="I174" s="99" t="n">
        <v>28230</v>
      </c>
      <c r="J174" s="99" t="n">
        <v>28230</v>
      </c>
      <c r="K174" s="99" t="n">
        <v>28230</v>
      </c>
      <c r="L174" s="99" t="n">
        <v>28230</v>
      </c>
      <c r="M174" s="99" t="n">
        <v>28230</v>
      </c>
      <c r="N174" s="99" t="n">
        <v>28230</v>
      </c>
      <c r="O174" s="99" t="n">
        <v>28230</v>
      </c>
      <c r="P174" s="99" t="n">
        <v>28230</v>
      </c>
      <c r="Q174" s="99" t="n">
        <v>28230</v>
      </c>
      <c r="R174" s="99" t="n">
        <v>28230</v>
      </c>
      <c r="S174" s="99" t="n">
        <v>28230</v>
      </c>
      <c r="T174" s="100" t="n">
        <f aca="false">SUM(I174:S174)</f>
        <v>310530</v>
      </c>
      <c r="U174" s="101" t="n">
        <f aca="false">(X174/12)*11</f>
        <v>310547.196666666</v>
      </c>
      <c r="V174" s="102" t="n">
        <f aca="false">T174-U174</f>
        <v>-17.196666666016</v>
      </c>
      <c r="W174" s="103" t="n">
        <f aca="false">T174/U174</f>
        <v>0.99994462462759</v>
      </c>
      <c r="X174" s="104" t="n">
        <f aca="false">ROUND(SUM(X171:X173),5)</f>
        <v>338778.76</v>
      </c>
      <c r="Y174" s="8"/>
    </row>
    <row r="175" customFormat="false" ht="15" hidden="false" customHeight="false" outlineLevel="0" collapsed="false">
      <c r="B175" s="89"/>
      <c r="C175" s="89"/>
      <c r="D175" s="89"/>
      <c r="E175" s="89"/>
      <c r="F175" s="89"/>
      <c r="G175" s="98" t="s">
        <v>329</v>
      </c>
      <c r="H175" s="91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100" t="n">
        <f aca="false">SUM(I175:S175)</f>
        <v>0</v>
      </c>
      <c r="U175" s="101" t="n">
        <f aca="false">(X175/12)*11</f>
        <v>0</v>
      </c>
      <c r="V175" s="102" t="n">
        <f aca="false">T175-U175</f>
        <v>0</v>
      </c>
      <c r="W175" s="103" t="n">
        <v>0</v>
      </c>
      <c r="X175" s="97"/>
      <c r="Y175" s="8"/>
    </row>
    <row r="176" customFormat="false" ht="15" hidden="false" customHeight="false" outlineLevel="0" collapsed="false">
      <c r="B176" s="89"/>
      <c r="C176" s="89"/>
      <c r="D176" s="89"/>
      <c r="E176" s="89"/>
      <c r="F176" s="89"/>
      <c r="G176" s="91"/>
      <c r="H176" s="98" t="s">
        <v>330</v>
      </c>
      <c r="I176" s="92"/>
      <c r="J176" s="92"/>
      <c r="K176" s="92"/>
      <c r="L176" s="92"/>
      <c r="M176" s="92"/>
      <c r="N176" s="92"/>
      <c r="O176" s="92"/>
      <c r="P176" s="92"/>
      <c r="Q176" s="92"/>
      <c r="R176" s="92"/>
      <c r="S176" s="99" t="n">
        <v>0</v>
      </c>
      <c r="T176" s="100" t="n">
        <f aca="false">SUM(I176:S176)</f>
        <v>0</v>
      </c>
      <c r="U176" s="101" t="n">
        <f aca="false">(X176/12)*11</f>
        <v>6600</v>
      </c>
      <c r="V176" s="102" t="n">
        <f aca="false">T176-U176</f>
        <v>-6600</v>
      </c>
      <c r="W176" s="103" t="n">
        <f aca="false">T176/U176</f>
        <v>0</v>
      </c>
      <c r="X176" s="104" t="n">
        <v>7200</v>
      </c>
      <c r="Y176" s="8"/>
    </row>
    <row r="177" customFormat="false" ht="15" hidden="false" customHeight="false" outlineLevel="0" collapsed="false">
      <c r="B177" s="89"/>
      <c r="C177" s="89"/>
      <c r="D177" s="89"/>
      <c r="E177" s="89"/>
      <c r="F177" s="89"/>
      <c r="G177" s="91"/>
      <c r="H177" s="98" t="s">
        <v>331</v>
      </c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9" t="n">
        <v>0</v>
      </c>
      <c r="T177" s="100" t="n">
        <f aca="false">SUM(I177:S177)</f>
        <v>0</v>
      </c>
      <c r="U177" s="101" t="n">
        <f aca="false">(X177/12)*11</f>
        <v>0</v>
      </c>
      <c r="V177" s="102" t="n">
        <f aca="false">T177-U177</f>
        <v>0</v>
      </c>
      <c r="W177" s="103" t="n">
        <v>0</v>
      </c>
      <c r="X177" s="104" t="n">
        <v>0</v>
      </c>
      <c r="Y177" s="8"/>
    </row>
    <row r="178" customFormat="false" ht="15" hidden="false" customHeight="false" outlineLevel="0" collapsed="false">
      <c r="B178" s="89"/>
      <c r="C178" s="89"/>
      <c r="D178" s="89"/>
      <c r="E178" s="89"/>
      <c r="F178" s="89"/>
      <c r="G178" s="91"/>
      <c r="H178" s="98" t="s">
        <v>332</v>
      </c>
      <c r="I178" s="106" t="n">
        <v>1374.37</v>
      </c>
      <c r="J178" s="106" t="n">
        <v>1941.7</v>
      </c>
      <c r="K178" s="106" t="n">
        <v>1620.8</v>
      </c>
      <c r="L178" s="106" t="n">
        <v>1875.19</v>
      </c>
      <c r="M178" s="106" t="n">
        <v>1832.8</v>
      </c>
      <c r="N178" s="106" t="n">
        <v>1832.8</v>
      </c>
      <c r="O178" s="106" t="n">
        <v>3120.6</v>
      </c>
      <c r="P178" s="106" t="n">
        <v>1877.8</v>
      </c>
      <c r="Q178" s="106" t="n">
        <v>1877.8</v>
      </c>
      <c r="R178" s="106" t="n">
        <v>1924.8</v>
      </c>
      <c r="S178" s="106" t="n">
        <v>1924.8</v>
      </c>
      <c r="T178" s="107" t="n">
        <f aca="false">SUM(I178:S178)</f>
        <v>21203.46</v>
      </c>
      <c r="U178" s="108" t="n">
        <f aca="false">(X178/12)*11</f>
        <v>10617.1908333333</v>
      </c>
      <c r="V178" s="109" t="n">
        <f aca="false">T178-U178</f>
        <v>10586.2691666667</v>
      </c>
      <c r="W178" s="110" t="n">
        <f aca="false">T178/U178</f>
        <v>1.99708758492223</v>
      </c>
      <c r="X178" s="111" t="n">
        <v>11582.39</v>
      </c>
      <c r="Y178" s="8" t="s">
        <v>333</v>
      </c>
    </row>
    <row r="179" customFormat="false" ht="15" hidden="false" customHeight="false" outlineLevel="0" collapsed="false">
      <c r="B179" s="89"/>
      <c r="C179" s="89"/>
      <c r="D179" s="89"/>
      <c r="E179" s="89"/>
      <c r="F179" s="89"/>
      <c r="G179" s="98" t="s">
        <v>334</v>
      </c>
      <c r="H179" s="91"/>
      <c r="I179" s="99" t="n">
        <v>1374.37</v>
      </c>
      <c r="J179" s="99" t="n">
        <v>1941.7</v>
      </c>
      <c r="K179" s="99" t="n">
        <v>1620.8</v>
      </c>
      <c r="L179" s="99" t="n">
        <v>1875.19</v>
      </c>
      <c r="M179" s="99" t="n">
        <v>1832.8</v>
      </c>
      <c r="N179" s="99" t="n">
        <v>1832.8</v>
      </c>
      <c r="O179" s="99" t="n">
        <v>3120.6</v>
      </c>
      <c r="P179" s="99" t="n">
        <v>1877.8</v>
      </c>
      <c r="Q179" s="99" t="n">
        <v>1877.8</v>
      </c>
      <c r="R179" s="99" t="n">
        <v>1924.8</v>
      </c>
      <c r="S179" s="99" t="n">
        <v>1924.8</v>
      </c>
      <c r="T179" s="100" t="n">
        <f aca="false">SUM(I179:S179)</f>
        <v>21203.46</v>
      </c>
      <c r="U179" s="101" t="n">
        <f aca="false">(X179/12)*11</f>
        <v>17217.1908333334</v>
      </c>
      <c r="V179" s="102" t="n">
        <f aca="false">T179-U179</f>
        <v>3986.2691666666</v>
      </c>
      <c r="W179" s="103" t="n">
        <f aca="false">T179/U179</f>
        <v>1.23152843023317</v>
      </c>
      <c r="X179" s="104" t="n">
        <f aca="false">ROUND(SUM(X175:X178),5)</f>
        <v>18782.39</v>
      </c>
      <c r="Y179" s="8"/>
    </row>
    <row r="180" customFormat="false" ht="15" hidden="false" customHeight="false" outlineLevel="0" collapsed="false">
      <c r="B180" s="89"/>
      <c r="C180" s="89"/>
      <c r="D180" s="89"/>
      <c r="E180" s="89"/>
      <c r="F180" s="89"/>
      <c r="G180" s="98" t="s">
        <v>335</v>
      </c>
      <c r="H180" s="91"/>
      <c r="I180" s="99" t="n">
        <v>0</v>
      </c>
      <c r="J180" s="99" t="n">
        <v>3443</v>
      </c>
      <c r="K180" s="99" t="n">
        <v>1468</v>
      </c>
      <c r="L180" s="99" t="n">
        <v>1468</v>
      </c>
      <c r="M180" s="99" t="n">
        <v>1468</v>
      </c>
      <c r="N180" s="99" t="n">
        <v>1468</v>
      </c>
      <c r="O180" s="99" t="n">
        <v>1468</v>
      </c>
      <c r="P180" s="99" t="n">
        <v>1468</v>
      </c>
      <c r="Q180" s="99" t="n">
        <v>1468</v>
      </c>
      <c r="R180" s="99" t="n">
        <v>1468</v>
      </c>
      <c r="S180" s="99" t="n">
        <v>1468</v>
      </c>
      <c r="T180" s="100" t="n">
        <f aca="false">SUM(I180:S180)</f>
        <v>16655</v>
      </c>
      <c r="U180" s="101" t="n">
        <f aca="false">(X180/12)*11</f>
        <v>18009.4658333334</v>
      </c>
      <c r="V180" s="102" t="n">
        <f aca="false">T180-U180</f>
        <v>-1354.4658333334</v>
      </c>
      <c r="W180" s="103" t="n">
        <f aca="false">T180/U180</f>
        <v>0.9247914487932</v>
      </c>
      <c r="X180" s="104" t="n">
        <v>19646.69</v>
      </c>
      <c r="Y180" s="8"/>
    </row>
    <row r="181" customFormat="false" ht="15" hidden="false" customHeight="false" outlineLevel="0" collapsed="false">
      <c r="B181" s="89"/>
      <c r="C181" s="89"/>
      <c r="D181" s="89"/>
      <c r="E181" s="89"/>
      <c r="F181" s="89"/>
      <c r="G181" s="98" t="s">
        <v>336</v>
      </c>
      <c r="H181" s="91"/>
      <c r="I181" s="99" t="n">
        <v>1032.81</v>
      </c>
      <c r="J181" s="99" t="n">
        <v>862.15</v>
      </c>
      <c r="K181" s="99" t="n">
        <v>956.24</v>
      </c>
      <c r="L181" s="99" t="n">
        <v>945.08</v>
      </c>
      <c r="M181" s="99" t="n">
        <v>1354</v>
      </c>
      <c r="N181" s="99" t="n">
        <v>2419.22</v>
      </c>
      <c r="O181" s="99" t="n">
        <v>1611.6</v>
      </c>
      <c r="P181" s="99" t="n">
        <v>784.62</v>
      </c>
      <c r="Q181" s="99" t="n">
        <v>746.71</v>
      </c>
      <c r="R181" s="99" t="n">
        <v>783.78</v>
      </c>
      <c r="S181" s="99" t="n">
        <v>783.96</v>
      </c>
      <c r="T181" s="100" t="n">
        <f aca="false">SUM(I181:S181)</f>
        <v>12280.17</v>
      </c>
      <c r="U181" s="101" t="n">
        <f aca="false">(X181/12)*11</f>
        <v>6290.94583333334</v>
      </c>
      <c r="V181" s="102" t="n">
        <f aca="false">T181-U181</f>
        <v>5989.22416666666</v>
      </c>
      <c r="W181" s="103" t="n">
        <f aca="false">T181/U181</f>
        <v>1.95203874351167</v>
      </c>
      <c r="X181" s="104" t="n">
        <v>6862.85</v>
      </c>
      <c r="Y181" s="8" t="s">
        <v>337</v>
      </c>
    </row>
    <row r="182" customFormat="false" ht="15" hidden="false" customHeight="false" outlineLevel="0" collapsed="false">
      <c r="B182" s="89"/>
      <c r="C182" s="89"/>
      <c r="D182" s="89"/>
      <c r="E182" s="89"/>
      <c r="F182" s="89"/>
      <c r="G182" s="98" t="s">
        <v>338</v>
      </c>
      <c r="H182" s="91"/>
      <c r="I182" s="99" t="n">
        <v>2125</v>
      </c>
      <c r="J182" s="99" t="n">
        <v>2084.36</v>
      </c>
      <c r="K182" s="99" t="n">
        <v>3538.6</v>
      </c>
      <c r="L182" s="99" t="n">
        <v>200</v>
      </c>
      <c r="M182" s="99" t="n">
        <v>312.16</v>
      </c>
      <c r="N182" s="99" t="n">
        <v>507</v>
      </c>
      <c r="O182" s="99" t="n">
        <v>0</v>
      </c>
      <c r="P182" s="99" t="n">
        <v>0</v>
      </c>
      <c r="Q182" s="99" t="n">
        <v>420</v>
      </c>
      <c r="R182" s="99" t="n">
        <v>183.92</v>
      </c>
      <c r="S182" s="99" t="n">
        <v>359</v>
      </c>
      <c r="T182" s="100" t="n">
        <f aca="false">SUM(I182:S182)</f>
        <v>9730.04</v>
      </c>
      <c r="U182" s="101" t="n">
        <f aca="false">(X182/12)*11</f>
        <v>2464.47666666666</v>
      </c>
      <c r="V182" s="102" t="n">
        <f aca="false">T182-U182</f>
        <v>7265.56333333334</v>
      </c>
      <c r="W182" s="103" t="n">
        <f aca="false">T182/U182</f>
        <v>3.94811609767051</v>
      </c>
      <c r="X182" s="104" t="n">
        <v>2688.52</v>
      </c>
      <c r="Y182" s="8"/>
    </row>
    <row r="183" customFormat="false" ht="15" hidden="false" customHeight="false" outlineLevel="0" collapsed="false">
      <c r="B183" s="89"/>
      <c r="C183" s="89"/>
      <c r="D183" s="89"/>
      <c r="E183" s="89"/>
      <c r="F183" s="89"/>
      <c r="G183" s="98" t="s">
        <v>339</v>
      </c>
      <c r="H183" s="91"/>
      <c r="I183" s="99" t="n">
        <v>0</v>
      </c>
      <c r="J183" s="99" t="n">
        <v>0</v>
      </c>
      <c r="K183" s="99" t="n">
        <v>0</v>
      </c>
      <c r="L183" s="99" t="n">
        <v>0</v>
      </c>
      <c r="M183" s="99" t="n">
        <v>0</v>
      </c>
      <c r="N183" s="99" t="n">
        <v>0</v>
      </c>
      <c r="O183" s="99" t="n">
        <v>0</v>
      </c>
      <c r="P183" s="99" t="n">
        <v>0</v>
      </c>
      <c r="Q183" s="99" t="n">
        <v>0</v>
      </c>
      <c r="R183" s="99" t="n">
        <v>0</v>
      </c>
      <c r="S183" s="99" t="n">
        <v>0</v>
      </c>
      <c r="T183" s="100" t="n">
        <f aca="false">SUM(I183:S183)</f>
        <v>0</v>
      </c>
      <c r="U183" s="101" t="n">
        <f aca="false">(X183/12)*11</f>
        <v>20488.545</v>
      </c>
      <c r="V183" s="102" t="n">
        <f aca="false">T183-U183</f>
        <v>-20488.545</v>
      </c>
      <c r="W183" s="103" t="n">
        <f aca="false">T183/U183</f>
        <v>0</v>
      </c>
      <c r="X183" s="104" t="n">
        <v>22351.14</v>
      </c>
      <c r="Y183" s="14"/>
    </row>
    <row r="184" customFormat="false" ht="15" hidden="false" customHeight="false" outlineLevel="0" collapsed="false">
      <c r="B184" s="89"/>
      <c r="C184" s="89"/>
      <c r="D184" s="89"/>
      <c r="E184" s="89"/>
      <c r="F184" s="89"/>
      <c r="G184" s="98" t="s">
        <v>340</v>
      </c>
      <c r="H184" s="91"/>
      <c r="I184" s="106" t="n">
        <v>158.33</v>
      </c>
      <c r="J184" s="106" t="n">
        <v>462.33</v>
      </c>
      <c r="K184" s="106" t="n">
        <v>271.47</v>
      </c>
      <c r="L184" s="106" t="n">
        <v>267.97</v>
      </c>
      <c r="M184" s="106" t="n">
        <v>302.81</v>
      </c>
      <c r="N184" s="106" t="n">
        <v>386.44</v>
      </c>
      <c r="O184" s="106" t="n">
        <v>759.11</v>
      </c>
      <c r="P184" s="106" t="n">
        <v>338.38</v>
      </c>
      <c r="Q184" s="106" t="n">
        <v>386.19</v>
      </c>
      <c r="R184" s="106" t="n">
        <v>204.39</v>
      </c>
      <c r="S184" s="106" t="n">
        <v>292.85</v>
      </c>
      <c r="T184" s="107" t="n">
        <f aca="false">SUM(I184:S184)</f>
        <v>3830.27</v>
      </c>
      <c r="U184" s="108" t="n">
        <f aca="false">(X184/12)*11+0.02</f>
        <v>2304.69416666666</v>
      </c>
      <c r="V184" s="109" t="n">
        <f aca="false">T184-U184</f>
        <v>1525.57583333334</v>
      </c>
      <c r="W184" s="110" t="n">
        <f aca="false">T184/U184</f>
        <v>1.66194285358904</v>
      </c>
      <c r="X184" s="111" t="n">
        <v>2514.19</v>
      </c>
      <c r="Y184" s="8" t="s">
        <v>341</v>
      </c>
    </row>
    <row r="185" customFormat="false" ht="15" hidden="false" customHeight="false" outlineLevel="0" collapsed="false">
      <c r="B185" s="89"/>
      <c r="C185" s="89"/>
      <c r="D185" s="89"/>
      <c r="E185" s="89"/>
      <c r="F185" s="90" t="s">
        <v>342</v>
      </c>
      <c r="G185" s="91"/>
      <c r="H185" s="91"/>
      <c r="I185" s="99" t="n">
        <v>45837.42</v>
      </c>
      <c r="J185" s="99" t="n">
        <v>52653.86</v>
      </c>
      <c r="K185" s="99" t="n">
        <v>49756.93</v>
      </c>
      <c r="L185" s="99" t="n">
        <v>45934.87</v>
      </c>
      <c r="M185" s="99" t="n">
        <v>46453.04</v>
      </c>
      <c r="N185" s="99" t="n">
        <v>52330.96</v>
      </c>
      <c r="O185" s="99" t="n">
        <v>42026.65</v>
      </c>
      <c r="P185" s="99" t="n">
        <v>50793.17</v>
      </c>
      <c r="Q185" s="99" t="n">
        <v>50942.36</v>
      </c>
      <c r="R185" s="99" t="n">
        <v>45874.4</v>
      </c>
      <c r="S185" s="99" t="n">
        <v>47171.98</v>
      </c>
      <c r="T185" s="100" t="n">
        <f aca="false">SUM(I185:S185)</f>
        <v>529775.64</v>
      </c>
      <c r="U185" s="101" t="n">
        <f aca="false">(X185/12)*11</f>
        <v>548694.813333334</v>
      </c>
      <c r="V185" s="102" t="n">
        <f aca="false">T185-U185</f>
        <v>-18919.173333334</v>
      </c>
      <c r="W185" s="103" t="n">
        <f aca="false">T185/U185</f>
        <v>0.96551967892971</v>
      </c>
      <c r="X185" s="104" t="n">
        <f aca="false">ROUND(SUM(X164:X166)+X170+X174+SUM(X179:X184),5)</f>
        <v>598576.16</v>
      </c>
      <c r="Y185" s="14"/>
    </row>
    <row r="186" customFormat="false" ht="15" hidden="false" customHeight="false" outlineLevel="0" collapsed="false">
      <c r="B186" s="89"/>
      <c r="C186" s="89"/>
      <c r="D186" s="89"/>
      <c r="E186" s="89"/>
      <c r="F186" s="90" t="s">
        <v>343</v>
      </c>
      <c r="G186" s="91"/>
      <c r="H186" s="91"/>
      <c r="I186" s="92"/>
      <c r="J186" s="92"/>
      <c r="K186" s="92"/>
      <c r="L186" s="92"/>
      <c r="M186" s="92"/>
      <c r="N186" s="92"/>
      <c r="O186" s="92"/>
      <c r="P186" s="92"/>
      <c r="Q186" s="92"/>
      <c r="R186" s="92"/>
      <c r="S186" s="92"/>
      <c r="T186" s="100" t="n">
        <f aca="false">SUM(I186:S186)</f>
        <v>0</v>
      </c>
      <c r="U186" s="101" t="n">
        <f aca="false">(X186/12)*11</f>
        <v>0</v>
      </c>
      <c r="V186" s="102" t="n">
        <f aca="false">T186-U186</f>
        <v>0</v>
      </c>
      <c r="W186" s="103" t="n">
        <v>0</v>
      </c>
      <c r="X186" s="97"/>
      <c r="Y186" s="8"/>
    </row>
    <row r="187" customFormat="false" ht="15" hidden="false" customHeight="false" outlineLevel="0" collapsed="false">
      <c r="B187" s="89"/>
      <c r="C187" s="89"/>
      <c r="D187" s="89"/>
      <c r="E187" s="89"/>
      <c r="F187" s="89"/>
      <c r="G187" s="98" t="s">
        <v>344</v>
      </c>
      <c r="H187" s="91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106" t="n">
        <v>0</v>
      </c>
      <c r="T187" s="107" t="n">
        <f aca="false">SUM(I187:S187)</f>
        <v>0</v>
      </c>
      <c r="U187" s="108" t="n">
        <f aca="false">(X187/12)*11-0.01</f>
        <v>3639.615</v>
      </c>
      <c r="V187" s="109" t="n">
        <f aca="false">T187-U187</f>
        <v>-3639.615</v>
      </c>
      <c r="W187" s="110" t="n">
        <f aca="false">T187/U187</f>
        <v>0</v>
      </c>
      <c r="X187" s="111" t="n">
        <v>3970.5</v>
      </c>
      <c r="Y187" s="8"/>
    </row>
    <row r="188" customFormat="false" ht="15" hidden="false" customHeight="false" outlineLevel="0" collapsed="false">
      <c r="B188" s="89"/>
      <c r="C188" s="89"/>
      <c r="D188" s="89"/>
      <c r="E188" s="89"/>
      <c r="F188" s="90" t="s">
        <v>345</v>
      </c>
      <c r="G188" s="91"/>
      <c r="H188" s="91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9" t="n">
        <v>0</v>
      </c>
      <c r="T188" s="100" t="n">
        <f aca="false">SUM(I188:S188)</f>
        <v>0</v>
      </c>
      <c r="U188" s="101" t="n">
        <f aca="false">(X188/12)*11-0.01</f>
        <v>3639.615</v>
      </c>
      <c r="V188" s="102" t="n">
        <f aca="false">T188-U188</f>
        <v>-3639.615</v>
      </c>
      <c r="W188" s="103" t="n">
        <f aca="false">T188/U188</f>
        <v>0</v>
      </c>
      <c r="X188" s="104" t="n">
        <f aca="false">ROUND(SUM(X186:X187),5)</f>
        <v>3970.5</v>
      </c>
      <c r="Y188" s="8"/>
    </row>
    <row r="189" customFormat="false" ht="15" hidden="false" customHeight="false" outlineLevel="0" collapsed="false">
      <c r="B189" s="89"/>
      <c r="C189" s="89"/>
      <c r="D189" s="89"/>
      <c r="E189" s="89"/>
      <c r="F189" s="90" t="s">
        <v>346</v>
      </c>
      <c r="G189" s="91"/>
      <c r="H189" s="91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  <c r="T189" s="100" t="n">
        <f aca="false">SUM(I189:S189)</f>
        <v>0</v>
      </c>
      <c r="U189" s="101" t="n">
        <f aca="false">(X189/12)*11</f>
        <v>0</v>
      </c>
      <c r="V189" s="102" t="n">
        <f aca="false">T189-U189</f>
        <v>0</v>
      </c>
      <c r="W189" s="103" t="n">
        <v>0</v>
      </c>
      <c r="X189" s="97"/>
      <c r="Y189" s="8"/>
    </row>
    <row r="190" customFormat="false" ht="15" hidden="false" customHeight="false" outlineLevel="0" collapsed="false">
      <c r="B190" s="89"/>
      <c r="C190" s="89"/>
      <c r="D190" s="89"/>
      <c r="E190" s="89"/>
      <c r="F190" s="89"/>
      <c r="G190" s="98" t="s">
        <v>347</v>
      </c>
      <c r="H190" s="91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2"/>
      <c r="T190" s="100" t="n">
        <f aca="false">SUM(I190:S190)</f>
        <v>0</v>
      </c>
      <c r="U190" s="101" t="n">
        <f aca="false">(X190/12)*11</f>
        <v>0</v>
      </c>
      <c r="V190" s="102" t="n">
        <f aca="false">T190-U190</f>
        <v>0</v>
      </c>
      <c r="W190" s="103" t="n">
        <v>0</v>
      </c>
      <c r="X190" s="97"/>
      <c r="Y190" s="8"/>
    </row>
    <row r="191" customFormat="false" ht="15" hidden="false" customHeight="false" outlineLevel="0" collapsed="false">
      <c r="B191" s="89"/>
      <c r="C191" s="89"/>
      <c r="D191" s="89"/>
      <c r="E191" s="89"/>
      <c r="F191" s="89"/>
      <c r="G191" s="91"/>
      <c r="H191" s="98" t="s">
        <v>348</v>
      </c>
      <c r="I191" s="99" t="n">
        <v>54.54</v>
      </c>
      <c r="J191" s="99" t="n">
        <v>0</v>
      </c>
      <c r="K191" s="99" t="n">
        <v>0</v>
      </c>
      <c r="L191" s="99" t="n">
        <v>54.54</v>
      </c>
      <c r="M191" s="99" t="n">
        <v>0</v>
      </c>
      <c r="N191" s="99" t="n">
        <v>0</v>
      </c>
      <c r="O191" s="99" t="n">
        <v>54.54</v>
      </c>
      <c r="P191" s="99" t="n">
        <v>0</v>
      </c>
      <c r="Q191" s="99" t="n">
        <v>0</v>
      </c>
      <c r="R191" s="99" t="n">
        <v>54.54</v>
      </c>
      <c r="S191" s="99" t="n">
        <v>0</v>
      </c>
      <c r="T191" s="100" t="n">
        <f aca="false">SUM(I191:S191)</f>
        <v>218.16</v>
      </c>
      <c r="U191" s="101" t="n">
        <f aca="false">(X191/12)*11</f>
        <v>125.849166666666</v>
      </c>
      <c r="V191" s="102" t="n">
        <f aca="false">T191-U191</f>
        <v>92.310833333334</v>
      </c>
      <c r="W191" s="103" t="n">
        <f aca="false">T191/U191</f>
        <v>1.73350373131859</v>
      </c>
      <c r="X191" s="104" t="n">
        <v>137.29</v>
      </c>
      <c r="Y191" s="8"/>
    </row>
    <row r="192" customFormat="false" ht="15" hidden="false" customHeight="false" outlineLevel="0" collapsed="false">
      <c r="B192" s="89"/>
      <c r="C192" s="89"/>
      <c r="D192" s="89"/>
      <c r="E192" s="89"/>
      <c r="F192" s="89"/>
      <c r="G192" s="91"/>
      <c r="H192" s="98" t="s">
        <v>349</v>
      </c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9" t="n">
        <v>0</v>
      </c>
      <c r="T192" s="100" t="n">
        <f aca="false">SUM(I192:S192)</f>
        <v>0</v>
      </c>
      <c r="U192" s="101" t="n">
        <f aca="false">(X192/12)*11</f>
        <v>0</v>
      </c>
      <c r="V192" s="102" t="n">
        <f aca="false">T192-U192</f>
        <v>0</v>
      </c>
      <c r="W192" s="103" t="n">
        <v>0</v>
      </c>
      <c r="X192" s="104" t="n">
        <v>0</v>
      </c>
      <c r="Y192" s="8"/>
    </row>
    <row r="193" customFormat="false" ht="15" hidden="false" customHeight="false" outlineLevel="0" collapsed="false">
      <c r="B193" s="89"/>
      <c r="C193" s="89"/>
      <c r="D193" s="89"/>
      <c r="E193" s="89"/>
      <c r="F193" s="89"/>
      <c r="G193" s="91"/>
      <c r="H193" s="98" t="s">
        <v>350</v>
      </c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106" t="n">
        <v>0</v>
      </c>
      <c r="T193" s="100" t="n">
        <f aca="false">SUM(I193:S193)</f>
        <v>0</v>
      </c>
      <c r="U193" s="101" t="n">
        <f aca="false">(X193/12)*11</f>
        <v>0</v>
      </c>
      <c r="V193" s="102" t="n">
        <f aca="false">T193-U193</f>
        <v>0</v>
      </c>
      <c r="W193" s="103" t="n">
        <v>0</v>
      </c>
      <c r="X193" s="104" t="n">
        <v>0</v>
      </c>
      <c r="Y193" s="8"/>
    </row>
    <row r="194" customFormat="false" ht="15" hidden="false" customHeight="false" outlineLevel="0" collapsed="false">
      <c r="B194" s="89"/>
      <c r="C194" s="89"/>
      <c r="D194" s="89"/>
      <c r="E194" s="89"/>
      <c r="F194" s="89"/>
      <c r="G194" s="98" t="s">
        <v>351</v>
      </c>
      <c r="H194" s="91"/>
      <c r="I194" s="118" t="n">
        <v>54.54</v>
      </c>
      <c r="J194" s="118" t="n">
        <v>0</v>
      </c>
      <c r="K194" s="118" t="n">
        <v>0</v>
      </c>
      <c r="L194" s="118" t="n">
        <v>54.54</v>
      </c>
      <c r="M194" s="118" t="n">
        <v>0</v>
      </c>
      <c r="N194" s="118" t="n">
        <v>0</v>
      </c>
      <c r="O194" s="118" t="n">
        <v>54.54</v>
      </c>
      <c r="P194" s="118" t="n">
        <v>0</v>
      </c>
      <c r="Q194" s="118" t="n">
        <v>0</v>
      </c>
      <c r="R194" s="118" t="n">
        <v>54.54</v>
      </c>
      <c r="S194" s="106" t="n">
        <v>0</v>
      </c>
      <c r="T194" s="119" t="n">
        <f aca="false">SUM(I194:S194)</f>
        <v>218.16</v>
      </c>
      <c r="U194" s="120" t="n">
        <f aca="false">(X194/12)*11</f>
        <v>125.849166666666</v>
      </c>
      <c r="V194" s="121" t="n">
        <f aca="false">T194-U194</f>
        <v>92.310833333334</v>
      </c>
      <c r="W194" s="122" t="n">
        <f aca="false">T194/U194</f>
        <v>1.73350373131859</v>
      </c>
      <c r="X194" s="123" t="n">
        <f aca="false">ROUND(SUM(X190:X193),5)</f>
        <v>137.29</v>
      </c>
      <c r="Y194" s="8"/>
    </row>
    <row r="195" customFormat="false" ht="15" hidden="false" customHeight="false" outlineLevel="0" collapsed="false">
      <c r="B195" s="89"/>
      <c r="C195" s="89"/>
      <c r="D195" s="89"/>
      <c r="E195" s="89"/>
      <c r="F195" s="90" t="s">
        <v>352</v>
      </c>
      <c r="G195" s="91"/>
      <c r="H195" s="91"/>
      <c r="I195" s="99" t="n">
        <v>54.54</v>
      </c>
      <c r="J195" s="99" t="n">
        <v>0</v>
      </c>
      <c r="K195" s="99" t="n">
        <v>0</v>
      </c>
      <c r="L195" s="99" t="n">
        <v>54.54</v>
      </c>
      <c r="M195" s="99" t="n">
        <v>0</v>
      </c>
      <c r="N195" s="99" t="n">
        <v>0</v>
      </c>
      <c r="O195" s="99" t="n">
        <v>54.54</v>
      </c>
      <c r="P195" s="99" t="n">
        <v>0</v>
      </c>
      <c r="Q195" s="99" t="n">
        <v>0</v>
      </c>
      <c r="R195" s="99" t="n">
        <v>54.54</v>
      </c>
      <c r="S195" s="99" t="n">
        <v>0</v>
      </c>
      <c r="T195" s="100" t="n">
        <f aca="false">SUM(I195:S195)</f>
        <v>218.16</v>
      </c>
      <c r="U195" s="101" t="n">
        <f aca="false">(X195/12)*11</f>
        <v>125.849166666666</v>
      </c>
      <c r="V195" s="102" t="n">
        <f aca="false">T195-U195</f>
        <v>92.310833333334</v>
      </c>
      <c r="W195" s="103" t="n">
        <f aca="false">T195/U195</f>
        <v>1.73350373131859</v>
      </c>
      <c r="X195" s="104" t="n">
        <f aca="false">ROUND(X189+X194,5)</f>
        <v>137.29</v>
      </c>
      <c r="Y195" s="8"/>
    </row>
    <row r="196" customFormat="false" ht="15" hidden="false" customHeight="false" outlineLevel="0" collapsed="false">
      <c r="B196" s="89"/>
      <c r="C196" s="89"/>
      <c r="D196" s="89"/>
      <c r="E196" s="89"/>
      <c r="F196" s="90" t="s">
        <v>353</v>
      </c>
      <c r="G196" s="91"/>
      <c r="H196" s="91"/>
      <c r="I196" s="92"/>
      <c r="J196" s="92"/>
      <c r="K196" s="92"/>
      <c r="L196" s="92"/>
      <c r="M196" s="92"/>
      <c r="N196" s="92"/>
      <c r="O196" s="92"/>
      <c r="P196" s="92"/>
      <c r="Q196" s="92"/>
      <c r="R196" s="92"/>
      <c r="S196" s="92"/>
      <c r="T196" s="100" t="n">
        <f aca="false">SUM(I196:S196)</f>
        <v>0</v>
      </c>
      <c r="U196" s="101" t="n">
        <f aca="false">(X196/12)*11</f>
        <v>0</v>
      </c>
      <c r="V196" s="102" t="n">
        <f aca="false">T196-U196</f>
        <v>0</v>
      </c>
      <c r="W196" s="103" t="n">
        <v>0</v>
      </c>
      <c r="X196" s="97"/>
      <c r="Y196" s="8"/>
    </row>
    <row r="197" customFormat="false" ht="15" hidden="false" customHeight="false" outlineLevel="0" collapsed="false">
      <c r="B197" s="89"/>
      <c r="C197" s="89"/>
      <c r="D197" s="89"/>
      <c r="E197" s="89"/>
      <c r="F197" s="89"/>
      <c r="G197" s="98" t="s">
        <v>354</v>
      </c>
      <c r="H197" s="91"/>
      <c r="I197" s="92"/>
      <c r="J197" s="92"/>
      <c r="K197" s="92"/>
      <c r="L197" s="92"/>
      <c r="M197" s="92"/>
      <c r="N197" s="92"/>
      <c r="O197" s="92"/>
      <c r="P197" s="92"/>
      <c r="Q197" s="92"/>
      <c r="R197" s="92"/>
      <c r="S197" s="99" t="n">
        <v>0</v>
      </c>
      <c r="T197" s="100" t="n">
        <f aca="false">SUM(I197:S197)</f>
        <v>0</v>
      </c>
      <c r="U197" s="101" t="n">
        <f aca="false">(X197/12)*11</f>
        <v>33000</v>
      </c>
      <c r="V197" s="102" t="n">
        <f aca="false">T197-U197</f>
        <v>-33000</v>
      </c>
      <c r="W197" s="103" t="n">
        <f aca="false">T197/U197</f>
        <v>0</v>
      </c>
      <c r="X197" s="104" t="n">
        <v>36000</v>
      </c>
      <c r="Y197" s="8"/>
    </row>
    <row r="198" customFormat="false" ht="15" hidden="false" customHeight="false" outlineLevel="0" collapsed="false">
      <c r="B198" s="89"/>
      <c r="C198" s="89"/>
      <c r="D198" s="89"/>
      <c r="E198" s="89"/>
      <c r="F198" s="89"/>
      <c r="G198" s="98" t="s">
        <v>355</v>
      </c>
      <c r="H198" s="91"/>
      <c r="I198" s="92"/>
      <c r="J198" s="92"/>
      <c r="K198" s="92"/>
      <c r="L198" s="92"/>
      <c r="M198" s="92"/>
      <c r="N198" s="92"/>
      <c r="O198" s="92"/>
      <c r="P198" s="92"/>
      <c r="Q198" s="92"/>
      <c r="R198" s="92"/>
      <c r="S198" s="99" t="n">
        <v>0</v>
      </c>
      <c r="T198" s="100" t="n">
        <f aca="false">SUM(I198:S198)</f>
        <v>0</v>
      </c>
      <c r="U198" s="101" t="n">
        <f aca="false">(X198/12)*11</f>
        <v>0</v>
      </c>
      <c r="V198" s="102" t="n">
        <f aca="false">T198-U198</f>
        <v>0</v>
      </c>
      <c r="W198" s="103" t="n">
        <v>0</v>
      </c>
      <c r="X198" s="104" t="n">
        <v>0</v>
      </c>
      <c r="Y198" s="8"/>
    </row>
    <row r="199" customFormat="false" ht="15" hidden="false" customHeight="false" outlineLevel="0" collapsed="false">
      <c r="B199" s="89"/>
      <c r="C199" s="89"/>
      <c r="D199" s="89"/>
      <c r="E199" s="89"/>
      <c r="F199" s="89"/>
      <c r="G199" s="98" t="s">
        <v>356</v>
      </c>
      <c r="H199" s="91"/>
      <c r="I199" s="92"/>
      <c r="J199" s="92"/>
      <c r="K199" s="92"/>
      <c r="L199" s="92"/>
      <c r="M199" s="92"/>
      <c r="N199" s="92"/>
      <c r="O199" s="92"/>
      <c r="P199" s="92"/>
      <c r="Q199" s="92"/>
      <c r="R199" s="92"/>
      <c r="S199" s="92"/>
      <c r="T199" s="100" t="n">
        <f aca="false">SUM(I199:S199)</f>
        <v>0</v>
      </c>
      <c r="U199" s="101" t="n">
        <f aca="false">(X199/12)*11</f>
        <v>0</v>
      </c>
      <c r="V199" s="102" t="n">
        <f aca="false">T199-U199</f>
        <v>0</v>
      </c>
      <c r="W199" s="103" t="n">
        <v>0</v>
      </c>
      <c r="X199" s="97"/>
      <c r="Y199" s="8"/>
    </row>
    <row r="200" customFormat="false" ht="15" hidden="false" customHeight="false" outlineLevel="0" collapsed="false">
      <c r="B200" s="89"/>
      <c r="C200" s="89"/>
      <c r="D200" s="89"/>
      <c r="E200" s="89"/>
      <c r="F200" s="89"/>
      <c r="G200" s="91"/>
      <c r="H200" s="98" t="s">
        <v>357</v>
      </c>
      <c r="I200" s="99" t="n">
        <v>311.65</v>
      </c>
      <c r="J200" s="99" t="n">
        <v>-41.23</v>
      </c>
      <c r="K200" s="99" t="n">
        <v>-49.74</v>
      </c>
      <c r="L200" s="99" t="n">
        <v>0.96</v>
      </c>
      <c r="M200" s="99" t="n">
        <v>-33.99</v>
      </c>
      <c r="N200" s="99" t="n">
        <v>-178.65</v>
      </c>
      <c r="O200" s="99" t="n">
        <v>210.14</v>
      </c>
      <c r="P200" s="99" t="n">
        <v>-29.66</v>
      </c>
      <c r="Q200" s="99" t="n">
        <v>-180.48</v>
      </c>
      <c r="R200" s="99" t="n">
        <v>0</v>
      </c>
      <c r="S200" s="99" t="n">
        <v>0</v>
      </c>
      <c r="T200" s="100" t="n">
        <f aca="false">SUM(I200:S200)</f>
        <v>8.99999999999994</v>
      </c>
      <c r="U200" s="101" t="n">
        <f aca="false">(X200/12)*11</f>
        <v>0</v>
      </c>
      <c r="V200" s="102" t="n">
        <f aca="false">T200-U200</f>
        <v>8.99999999999994</v>
      </c>
      <c r="W200" s="103" t="n">
        <v>0</v>
      </c>
      <c r="X200" s="97"/>
      <c r="Y200" s="8" t="s">
        <v>358</v>
      </c>
    </row>
    <row r="201" customFormat="false" ht="15" hidden="false" customHeight="false" outlineLevel="0" collapsed="false">
      <c r="B201" s="89"/>
      <c r="C201" s="89"/>
      <c r="D201" s="89"/>
      <c r="E201" s="89"/>
      <c r="F201" s="89"/>
      <c r="G201" s="91"/>
      <c r="H201" s="98" t="s">
        <v>359</v>
      </c>
      <c r="I201" s="99" t="n">
        <v>413</v>
      </c>
      <c r="J201" s="99" t="n">
        <v>14648.9</v>
      </c>
      <c r="K201" s="99" t="n">
        <v>13454</v>
      </c>
      <c r="L201" s="99" t="n">
        <v>16375.1</v>
      </c>
      <c r="M201" s="99" t="n">
        <v>17959.9</v>
      </c>
      <c r="N201" s="99" t="n">
        <v>13275.5</v>
      </c>
      <c r="O201" s="99" t="n">
        <v>14694.4</v>
      </c>
      <c r="P201" s="99" t="n">
        <v>16307.9</v>
      </c>
      <c r="Q201" s="99" t="n">
        <v>22467.1</v>
      </c>
      <c r="R201" s="99" t="n">
        <v>15551.9</v>
      </c>
      <c r="S201" s="99" t="n">
        <v>14672</v>
      </c>
      <c r="T201" s="100" t="n">
        <f aca="false">SUM(I201:S201)</f>
        <v>159819.7</v>
      </c>
      <c r="U201" s="101" t="n">
        <f aca="false">(X201/12)*11</f>
        <v>0</v>
      </c>
      <c r="V201" s="102" t="n">
        <f aca="false">T201-U201</f>
        <v>159819.7</v>
      </c>
      <c r="W201" s="103" t="n">
        <v>0</v>
      </c>
      <c r="X201" s="97"/>
      <c r="Y201" s="8"/>
    </row>
    <row r="202" customFormat="false" ht="15" hidden="false" customHeight="false" outlineLevel="0" collapsed="false">
      <c r="B202" s="89"/>
      <c r="C202" s="89"/>
      <c r="D202" s="89"/>
      <c r="E202" s="89"/>
      <c r="F202" s="89"/>
      <c r="G202" s="91"/>
      <c r="H202" s="98" t="s">
        <v>360</v>
      </c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106" t="n">
        <v>0</v>
      </c>
      <c r="T202" s="100" t="n">
        <f aca="false">SUM(I202:S202)</f>
        <v>0</v>
      </c>
      <c r="U202" s="101" t="n">
        <f aca="false">(X202/12)*11</f>
        <v>166360.580833334</v>
      </c>
      <c r="V202" s="102" t="n">
        <f aca="false">T202-U202</f>
        <v>-166360.58083333</v>
      </c>
      <c r="W202" s="103" t="n">
        <v>0</v>
      </c>
      <c r="X202" s="104" t="n">
        <v>181484.27</v>
      </c>
      <c r="Y202" s="8"/>
    </row>
    <row r="203" customFormat="false" ht="15" hidden="false" customHeight="false" outlineLevel="0" collapsed="false">
      <c r="B203" s="89"/>
      <c r="C203" s="89"/>
      <c r="D203" s="89"/>
      <c r="E203" s="89"/>
      <c r="F203" s="89"/>
      <c r="G203" s="98" t="s">
        <v>361</v>
      </c>
      <c r="H203" s="91"/>
      <c r="I203" s="118" t="n">
        <v>724.65</v>
      </c>
      <c r="J203" s="118" t="n">
        <v>14607.67</v>
      </c>
      <c r="K203" s="118" t="n">
        <v>13404.26</v>
      </c>
      <c r="L203" s="118" t="n">
        <v>16376.06</v>
      </c>
      <c r="M203" s="118" t="n">
        <v>17925.91</v>
      </c>
      <c r="N203" s="118" t="n">
        <v>13096.85</v>
      </c>
      <c r="O203" s="118" t="n">
        <v>14904.54</v>
      </c>
      <c r="P203" s="118" t="n">
        <v>16278.24</v>
      </c>
      <c r="Q203" s="118" t="n">
        <v>22286.62</v>
      </c>
      <c r="R203" s="118" t="n">
        <v>15551.9</v>
      </c>
      <c r="S203" s="106" t="n">
        <v>14672</v>
      </c>
      <c r="T203" s="119" t="n">
        <f aca="false">SUM(I203:S203)</f>
        <v>159828.7</v>
      </c>
      <c r="U203" s="120" t="n">
        <f aca="false">(X203/12)*11</f>
        <v>166360.580833334</v>
      </c>
      <c r="V203" s="121" t="n">
        <f aca="false">T203-U203</f>
        <v>-6531.880833334</v>
      </c>
      <c r="W203" s="122" t="n">
        <f aca="false">T203/U203</f>
        <v>0.96073660719015</v>
      </c>
      <c r="X203" s="123" t="n">
        <f aca="false">ROUND(SUM(X199:X202),5)</f>
        <v>181484.27</v>
      </c>
      <c r="Y203" s="8" t="s">
        <v>362</v>
      </c>
    </row>
    <row r="204" customFormat="false" ht="15" hidden="false" customHeight="false" outlineLevel="0" collapsed="false">
      <c r="B204" s="89"/>
      <c r="C204" s="89"/>
      <c r="D204" s="89"/>
      <c r="E204" s="89"/>
      <c r="F204" s="90" t="s">
        <v>363</v>
      </c>
      <c r="G204" s="91"/>
      <c r="H204" s="91"/>
      <c r="I204" s="99" t="n">
        <v>724.65</v>
      </c>
      <c r="J204" s="99" t="n">
        <v>14607.67</v>
      </c>
      <c r="K204" s="99" t="n">
        <v>13404.26</v>
      </c>
      <c r="L204" s="99" t="n">
        <v>16376.06</v>
      </c>
      <c r="M204" s="99" t="n">
        <v>17925.91</v>
      </c>
      <c r="N204" s="99" t="n">
        <v>13096.85</v>
      </c>
      <c r="O204" s="99" t="n">
        <v>14904.54</v>
      </c>
      <c r="P204" s="99" t="n">
        <v>16278.24</v>
      </c>
      <c r="Q204" s="99" t="n">
        <v>22286.62</v>
      </c>
      <c r="R204" s="99" t="n">
        <v>15551.9</v>
      </c>
      <c r="S204" s="99" t="n">
        <v>14672</v>
      </c>
      <c r="T204" s="100" t="n">
        <f aca="false">SUM(I204:S204)</f>
        <v>159828.7</v>
      </c>
      <c r="U204" s="101" t="n">
        <f aca="false">(X204/12)*11</f>
        <v>199360.580833334</v>
      </c>
      <c r="V204" s="102" t="n">
        <f aca="false">T204-U204</f>
        <v>-39531.880833334</v>
      </c>
      <c r="W204" s="103" t="n">
        <f aca="false">T204/U204</f>
        <v>0.80170663293571</v>
      </c>
      <c r="X204" s="104" t="n">
        <f aca="false">ROUND(SUM(X196:X198)+X203,5)</f>
        <v>217484.27</v>
      </c>
      <c r="Y204" s="8"/>
    </row>
    <row r="205" customFormat="false" ht="15" hidden="false" customHeight="false" outlineLevel="0" collapsed="false">
      <c r="B205" s="89"/>
      <c r="C205" s="89"/>
      <c r="D205" s="89"/>
      <c r="E205" s="89"/>
      <c r="F205" s="90" t="s">
        <v>364</v>
      </c>
      <c r="G205" s="91"/>
      <c r="H205" s="91"/>
      <c r="I205" s="92"/>
      <c r="J205" s="92"/>
      <c r="K205" s="92"/>
      <c r="L205" s="92"/>
      <c r="M205" s="92"/>
      <c r="N205" s="92"/>
      <c r="O205" s="92"/>
      <c r="P205" s="92"/>
      <c r="Q205" s="92"/>
      <c r="R205" s="92"/>
      <c r="S205" s="92"/>
      <c r="T205" s="100" t="n">
        <f aca="false">SUM(I205:S205)</f>
        <v>0</v>
      </c>
      <c r="U205" s="101" t="n">
        <f aca="false">(X205/12)*11</f>
        <v>0</v>
      </c>
      <c r="V205" s="102" t="n">
        <f aca="false">T205-U205</f>
        <v>0</v>
      </c>
      <c r="W205" s="103" t="n">
        <v>0</v>
      </c>
      <c r="X205" s="97"/>
      <c r="Y205" s="8"/>
    </row>
    <row r="206" customFormat="false" ht="15" hidden="false" customHeight="false" outlineLevel="0" collapsed="false">
      <c r="B206" s="89"/>
      <c r="C206" s="89"/>
      <c r="D206" s="89"/>
      <c r="E206" s="89"/>
      <c r="F206" s="89"/>
      <c r="G206" s="98" t="s">
        <v>365</v>
      </c>
      <c r="H206" s="91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9" t="n">
        <v>0</v>
      </c>
      <c r="T206" s="100" t="n">
        <f aca="false">SUM(I206:S206)</f>
        <v>0</v>
      </c>
      <c r="U206" s="101" t="n">
        <f aca="false">(X206/12)*11</f>
        <v>9862.64583333334</v>
      </c>
      <c r="V206" s="102" t="n">
        <f aca="false">T206-U206</f>
        <v>-9862.6458333333</v>
      </c>
      <c r="W206" s="103" t="n">
        <f aca="false">T206/U206</f>
        <v>0</v>
      </c>
      <c r="X206" s="104" t="n">
        <v>10759.25</v>
      </c>
      <c r="Y206" s="8"/>
    </row>
    <row r="207" customFormat="false" ht="15" hidden="false" customHeight="false" outlineLevel="0" collapsed="false">
      <c r="B207" s="89"/>
      <c r="C207" s="89"/>
      <c r="D207" s="89"/>
      <c r="E207" s="89"/>
      <c r="F207" s="89"/>
      <c r="G207" s="98" t="s">
        <v>366</v>
      </c>
      <c r="H207" s="91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  <c r="S207" s="106" t="n">
        <v>0</v>
      </c>
      <c r="T207" s="107" t="n">
        <f aca="false">SUM(I207:S207)</f>
        <v>0</v>
      </c>
      <c r="U207" s="108" t="n">
        <f aca="false">(X207/12)*11</f>
        <v>253</v>
      </c>
      <c r="V207" s="109" t="n">
        <f aca="false">T207-U207</f>
        <v>-253</v>
      </c>
      <c r="W207" s="110" t="n">
        <f aca="false">T207/U207</f>
        <v>0</v>
      </c>
      <c r="X207" s="111" t="n">
        <v>276</v>
      </c>
      <c r="Y207" s="8"/>
    </row>
    <row r="208" customFormat="false" ht="15" hidden="false" customHeight="false" outlineLevel="0" collapsed="false">
      <c r="B208" s="89"/>
      <c r="C208" s="89"/>
      <c r="D208" s="89"/>
      <c r="E208" s="89"/>
      <c r="F208" s="90" t="s">
        <v>367</v>
      </c>
      <c r="G208" s="91"/>
      <c r="H208" s="91"/>
      <c r="I208" s="92"/>
      <c r="J208" s="92"/>
      <c r="K208" s="92"/>
      <c r="L208" s="92"/>
      <c r="M208" s="92"/>
      <c r="N208" s="92"/>
      <c r="O208" s="92"/>
      <c r="P208" s="92"/>
      <c r="Q208" s="92"/>
      <c r="R208" s="92"/>
      <c r="S208" s="99" t="n">
        <v>0</v>
      </c>
      <c r="T208" s="100" t="n">
        <f aca="false">SUM(I208:S208)</f>
        <v>0</v>
      </c>
      <c r="U208" s="101" t="n">
        <f aca="false">(X208/12)*11</f>
        <v>10115.6458333333</v>
      </c>
      <c r="V208" s="102" t="n">
        <f aca="false">T208-U208</f>
        <v>-10115.645833333</v>
      </c>
      <c r="W208" s="103" t="n">
        <f aca="false">T208/U208</f>
        <v>0</v>
      </c>
      <c r="X208" s="104" t="n">
        <f aca="false">ROUND(SUM(X205:X207),5)</f>
        <v>11035.25</v>
      </c>
      <c r="Y208" s="8"/>
    </row>
    <row r="209" customFormat="false" ht="15" hidden="false" customHeight="false" outlineLevel="0" collapsed="false">
      <c r="B209" s="89"/>
      <c r="C209" s="89"/>
      <c r="D209" s="89"/>
      <c r="E209" s="89"/>
      <c r="F209" s="90" t="s">
        <v>368</v>
      </c>
      <c r="G209" s="91"/>
      <c r="H209" s="91"/>
      <c r="I209" s="92"/>
      <c r="J209" s="92"/>
      <c r="K209" s="92"/>
      <c r="L209" s="92"/>
      <c r="M209" s="92"/>
      <c r="N209" s="92"/>
      <c r="O209" s="92"/>
      <c r="P209" s="92"/>
      <c r="Q209" s="92"/>
      <c r="R209" s="92"/>
      <c r="S209" s="124" t="n">
        <v>0</v>
      </c>
      <c r="T209" s="100" t="n">
        <f aca="false">SUM(I209:S209)</f>
        <v>0</v>
      </c>
      <c r="U209" s="101" t="n">
        <f aca="false">(X209/12)*11</f>
        <v>13750</v>
      </c>
      <c r="V209" s="102" t="n">
        <f aca="false">T209-U209</f>
        <v>-13750</v>
      </c>
      <c r="W209" s="103" t="n">
        <f aca="false">T209/U209</f>
        <v>0</v>
      </c>
      <c r="X209" s="104" t="n">
        <v>15000</v>
      </c>
      <c r="Y209" s="8"/>
    </row>
    <row r="210" customFormat="false" ht="15" hidden="false" customHeight="false" outlineLevel="0" collapsed="false">
      <c r="B210" s="89"/>
      <c r="C210" s="89"/>
      <c r="D210" s="89"/>
      <c r="E210" s="90" t="s">
        <v>369</v>
      </c>
      <c r="F210" s="89"/>
      <c r="G210" s="91"/>
      <c r="H210" s="91"/>
      <c r="I210" s="112" t="n">
        <v>287753.64</v>
      </c>
      <c r="J210" s="112" t="n">
        <v>411562.09</v>
      </c>
      <c r="K210" s="112" t="n">
        <v>371442.69</v>
      </c>
      <c r="L210" s="112" t="n">
        <v>333596.26</v>
      </c>
      <c r="M210" s="112" t="n">
        <v>363244.76</v>
      </c>
      <c r="N210" s="112" t="n">
        <v>427676.46</v>
      </c>
      <c r="O210" s="112" t="n">
        <v>404328.47</v>
      </c>
      <c r="P210" s="112" t="n">
        <v>390852.12</v>
      </c>
      <c r="Q210" s="112" t="n">
        <v>364315.9</v>
      </c>
      <c r="R210" s="112" t="n">
        <v>357495.29</v>
      </c>
      <c r="S210" s="112" t="n">
        <f aca="false">418521.73+1708.92</f>
        <v>420230.65</v>
      </c>
      <c r="T210" s="113" t="n">
        <v>4132498.35</v>
      </c>
      <c r="U210" s="114" t="n">
        <f aca="false">(X210/12)*11+0.06</f>
        <v>4315766.35</v>
      </c>
      <c r="V210" s="115" t="n">
        <f aca="false">T210-U210</f>
        <v>-183268</v>
      </c>
      <c r="W210" s="116" t="n">
        <f aca="false">T210/U210</f>
        <v>0.95753523589154</v>
      </c>
      <c r="X210" s="117" t="n">
        <f aca="false">ROUND(X29+X49+X71+X89+X115+X159+X163+X185+X188+X195+X204+SUM(X208:X209),5)</f>
        <v>4708108.68</v>
      </c>
      <c r="Y210" s="8"/>
    </row>
    <row r="211" customFormat="false" ht="15" hidden="false" customHeight="false" outlineLevel="0" collapsed="false">
      <c r="B211" s="89"/>
      <c r="C211" s="90" t="s">
        <v>370</v>
      </c>
      <c r="D211" s="89"/>
      <c r="E211" s="89"/>
      <c r="F211" s="89"/>
      <c r="G211" s="91"/>
      <c r="H211" s="91"/>
      <c r="I211" s="112" t="n">
        <v>88497.81</v>
      </c>
      <c r="J211" s="112" t="n">
        <v>-13800.01</v>
      </c>
      <c r="K211" s="112" t="n">
        <v>40510.23</v>
      </c>
      <c r="L211" s="112" t="n">
        <v>20671.66</v>
      </c>
      <c r="M211" s="112" t="n">
        <v>-3781.38</v>
      </c>
      <c r="N211" s="112" t="n">
        <v>-88049.31</v>
      </c>
      <c r="O211" s="112" t="n">
        <v>-13416.46</v>
      </c>
      <c r="P211" s="112" t="n">
        <v>-25287.11</v>
      </c>
      <c r="Q211" s="112" t="n">
        <v>15693.6</v>
      </c>
      <c r="R211" s="112" t="n">
        <v>3863.95</v>
      </c>
      <c r="S211" s="112" t="n">
        <f aca="false">S28-S210</f>
        <v>-50703.24</v>
      </c>
      <c r="T211" s="125" t="n">
        <f aca="false">T28-T210</f>
        <v>-25800.28</v>
      </c>
      <c r="U211" s="114" t="n">
        <f aca="false">U210-U28</f>
        <v>-176535.805</v>
      </c>
      <c r="V211" s="115" t="n">
        <f aca="false">V210+V28</f>
        <v>-568872.085</v>
      </c>
      <c r="W211" s="116" t="n">
        <f aca="false">T211/U211</f>
        <v>0.14614757612485</v>
      </c>
      <c r="X211" s="117" t="n">
        <f aca="false">ROUND(X6+X28-X210,5)</f>
        <v>192584.58</v>
      </c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4"/>
      <c r="CS211" s="14"/>
      <c r="CT211" s="14"/>
      <c r="CU211" s="14"/>
      <c r="CV211" s="14"/>
      <c r="CW211" s="14"/>
      <c r="CX211" s="14"/>
      <c r="CY211" s="14"/>
      <c r="CZ211" s="14"/>
      <c r="DA211" s="14"/>
      <c r="DB211" s="14"/>
      <c r="DC211" s="14"/>
      <c r="DD211" s="14"/>
      <c r="DE211" s="14"/>
      <c r="DF211" s="14"/>
      <c r="DG211" s="14"/>
      <c r="DH211" s="14"/>
      <c r="DI211" s="14"/>
      <c r="DJ211" s="14"/>
      <c r="DK211" s="14"/>
      <c r="DL211" s="14"/>
      <c r="DM211" s="14"/>
      <c r="DN211" s="14"/>
      <c r="DO211" s="14"/>
      <c r="DP211" s="14"/>
      <c r="DQ211" s="14"/>
      <c r="DR211" s="14"/>
      <c r="DS211" s="14"/>
      <c r="DT211" s="14"/>
      <c r="DU211" s="14"/>
      <c r="DV211" s="14"/>
      <c r="DW211" s="14"/>
      <c r="DX211" s="14"/>
      <c r="DY211" s="14"/>
      <c r="DZ211" s="14"/>
      <c r="EA211" s="14"/>
      <c r="EB211" s="14"/>
      <c r="EC211" s="14"/>
      <c r="ED211" s="14"/>
      <c r="EE211" s="14"/>
      <c r="EF211" s="14"/>
      <c r="EG211" s="14"/>
      <c r="EH211" s="14"/>
      <c r="EI211" s="14"/>
      <c r="EJ211" s="14"/>
      <c r="EK211" s="14"/>
      <c r="EL211" s="14"/>
      <c r="EM211" s="14"/>
      <c r="EN211" s="14"/>
      <c r="EO211" s="14"/>
      <c r="EP211" s="14"/>
      <c r="EQ211" s="14"/>
      <c r="ER211" s="14"/>
      <c r="ES211" s="14"/>
      <c r="ET211" s="14"/>
      <c r="EU211" s="14"/>
      <c r="EV211" s="14"/>
      <c r="EW211" s="14"/>
      <c r="EX211" s="14"/>
      <c r="EY211" s="14"/>
      <c r="EZ211" s="14"/>
      <c r="FA211" s="14"/>
      <c r="FB211" s="14"/>
      <c r="FC211" s="14"/>
      <c r="FD211" s="14"/>
      <c r="FE211" s="14"/>
      <c r="FF211" s="14"/>
      <c r="FG211" s="14"/>
      <c r="FH211" s="14"/>
      <c r="FI211" s="14"/>
      <c r="FJ211" s="14"/>
      <c r="FK211" s="14"/>
      <c r="FL211" s="14"/>
      <c r="FM211" s="14"/>
      <c r="FN211" s="14"/>
      <c r="FO211" s="14"/>
      <c r="FP211" s="14"/>
      <c r="FQ211" s="14"/>
      <c r="FR211" s="14"/>
      <c r="FS211" s="14"/>
      <c r="FT211" s="14"/>
      <c r="FU211" s="14"/>
      <c r="FV211" s="14"/>
      <c r="FW211" s="14"/>
      <c r="FX211" s="14"/>
      <c r="FY211" s="14"/>
      <c r="FZ211" s="14"/>
      <c r="GA211" s="14"/>
      <c r="GB211" s="14"/>
      <c r="GC211" s="14"/>
      <c r="GD211" s="14"/>
      <c r="GE211" s="14"/>
      <c r="GF211" s="14"/>
      <c r="GG211" s="14"/>
      <c r="GH211" s="14"/>
      <c r="GI211" s="14"/>
      <c r="GJ211" s="14"/>
      <c r="GK211" s="14"/>
      <c r="GL211" s="14"/>
      <c r="GM211" s="14"/>
      <c r="GN211" s="14"/>
      <c r="GO211" s="14"/>
      <c r="GP211" s="14"/>
      <c r="GQ211" s="14"/>
      <c r="GR211" s="14"/>
      <c r="GS211" s="14"/>
      <c r="GT211" s="14"/>
      <c r="GU211" s="14"/>
      <c r="GV211" s="14"/>
      <c r="GW211" s="14"/>
      <c r="GX211" s="14"/>
      <c r="GY211" s="14"/>
      <c r="GZ211" s="14"/>
      <c r="HA211" s="14"/>
      <c r="HB211" s="14"/>
      <c r="HC211" s="14"/>
      <c r="HD211" s="14"/>
      <c r="HE211" s="14"/>
      <c r="HF211" s="14"/>
      <c r="HG211" s="14"/>
      <c r="HH211" s="14"/>
      <c r="HI211" s="14"/>
      <c r="HJ211" s="14"/>
      <c r="HK211" s="14"/>
      <c r="HL211" s="14"/>
      <c r="HM211" s="14"/>
      <c r="HN211" s="14"/>
      <c r="HO211" s="14"/>
      <c r="HP211" s="14"/>
      <c r="HQ211" s="14"/>
      <c r="HR211" s="14"/>
      <c r="HS211" s="14"/>
      <c r="HT211" s="14"/>
      <c r="HU211" s="14"/>
      <c r="HV211" s="14"/>
      <c r="HW211" s="14"/>
      <c r="HX211" s="14"/>
      <c r="HY211" s="14"/>
      <c r="HZ211" s="14"/>
      <c r="IA211" s="14"/>
      <c r="IB211" s="14"/>
      <c r="IC211" s="14"/>
      <c r="ID211" s="14"/>
      <c r="IE211" s="14"/>
      <c r="IF211" s="14"/>
      <c r="IG211" s="14"/>
      <c r="IH211" s="14"/>
      <c r="II211" s="14"/>
      <c r="IJ211" s="14"/>
      <c r="IK211" s="14"/>
      <c r="IL211" s="14"/>
      <c r="IM211" s="14"/>
      <c r="IN211" s="14"/>
      <c r="IO211" s="14"/>
      <c r="IP211" s="14"/>
      <c r="IQ211" s="14"/>
      <c r="IR211" s="14"/>
      <c r="IS211" s="14"/>
      <c r="IT211" s="14"/>
      <c r="IU211" s="14"/>
      <c r="IV211" s="14"/>
    </row>
    <row r="212" customFormat="false" ht="15" hidden="false" customHeight="false" outlineLevel="0" collapsed="false">
      <c r="B212" s="90" t="s">
        <v>371</v>
      </c>
      <c r="C212" s="89"/>
      <c r="D212" s="89"/>
      <c r="E212" s="89"/>
      <c r="F212" s="89"/>
      <c r="G212" s="91"/>
      <c r="H212" s="91"/>
      <c r="I212" s="126" t="n">
        <v>88497.81</v>
      </c>
      <c r="J212" s="126" t="n">
        <v>-13800.01</v>
      </c>
      <c r="K212" s="126" t="n">
        <v>40510.23</v>
      </c>
      <c r="L212" s="126" t="n">
        <v>20671.66</v>
      </c>
      <c r="M212" s="126" t="n">
        <v>-3781.38</v>
      </c>
      <c r="N212" s="126" t="n">
        <v>-88049.31</v>
      </c>
      <c r="O212" s="126" t="n">
        <v>-13416.46</v>
      </c>
      <c r="P212" s="126" t="n">
        <v>-25287.11</v>
      </c>
      <c r="Q212" s="126" t="n">
        <v>15693.6</v>
      </c>
      <c r="R212" s="126" t="n">
        <v>3863.95</v>
      </c>
      <c r="S212" s="126" t="n">
        <f aca="false">SUM(S211)</f>
        <v>-50703.24</v>
      </c>
      <c r="T212" s="127" t="n">
        <f aca="false">SUM(T211)</f>
        <v>-25800.28</v>
      </c>
      <c r="U212" s="128" t="n">
        <f aca="false">SUM(U211)</f>
        <v>-176535.805</v>
      </c>
      <c r="V212" s="129" t="n">
        <f aca="false">T212+U212</f>
        <v>-202336.085</v>
      </c>
      <c r="W212" s="130" t="n">
        <f aca="false">T212/U212</f>
        <v>0.14614757612485</v>
      </c>
      <c r="X212" s="131" t="n">
        <f aca="false">X211</f>
        <v>192584.58</v>
      </c>
      <c r="Y212" s="8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4"/>
      <c r="CP212" s="14"/>
      <c r="CQ212" s="14"/>
      <c r="CR212" s="14"/>
      <c r="CS212" s="14"/>
      <c r="CT212" s="14"/>
      <c r="CU212" s="14"/>
      <c r="CV212" s="14"/>
      <c r="CW212" s="14"/>
      <c r="CX212" s="14"/>
      <c r="CY212" s="14"/>
      <c r="CZ212" s="14"/>
      <c r="DA212" s="14"/>
      <c r="DB212" s="14"/>
      <c r="DC212" s="14"/>
      <c r="DD212" s="14"/>
      <c r="DE212" s="14"/>
      <c r="DF212" s="14"/>
      <c r="DG212" s="14"/>
      <c r="DH212" s="14"/>
      <c r="DI212" s="14"/>
      <c r="DJ212" s="14"/>
      <c r="DK212" s="14"/>
      <c r="DL212" s="14"/>
      <c r="DM212" s="14"/>
      <c r="DN212" s="14"/>
      <c r="DO212" s="14"/>
      <c r="DP212" s="14"/>
      <c r="DQ212" s="14"/>
      <c r="DR212" s="14"/>
      <c r="DS212" s="14"/>
      <c r="DT212" s="14"/>
      <c r="DU212" s="14"/>
      <c r="DV212" s="14"/>
      <c r="DW212" s="14"/>
      <c r="DX212" s="14"/>
      <c r="DY212" s="14"/>
      <c r="DZ212" s="14"/>
      <c r="EA212" s="14"/>
      <c r="EB212" s="14"/>
      <c r="EC212" s="14"/>
      <c r="ED212" s="14"/>
      <c r="EE212" s="14"/>
      <c r="EF212" s="14"/>
      <c r="EG212" s="14"/>
      <c r="EH212" s="14"/>
      <c r="EI212" s="14"/>
      <c r="EJ212" s="14"/>
      <c r="EK212" s="14"/>
      <c r="EL212" s="14"/>
      <c r="EM212" s="14"/>
      <c r="EN212" s="14"/>
      <c r="EO212" s="14"/>
      <c r="EP212" s="14"/>
      <c r="EQ212" s="14"/>
      <c r="ER212" s="14"/>
      <c r="ES212" s="14"/>
      <c r="ET212" s="14"/>
      <c r="EU212" s="14"/>
      <c r="EV212" s="14"/>
      <c r="EW212" s="14"/>
      <c r="EX212" s="14"/>
      <c r="EY212" s="14"/>
      <c r="EZ212" s="14"/>
      <c r="FA212" s="14"/>
      <c r="FB212" s="14"/>
      <c r="FC212" s="14"/>
      <c r="FD212" s="14"/>
      <c r="FE212" s="14"/>
      <c r="FF212" s="14"/>
      <c r="FG212" s="14"/>
      <c r="FH212" s="14"/>
      <c r="FI212" s="14"/>
      <c r="FJ212" s="14"/>
      <c r="FK212" s="14"/>
      <c r="FL212" s="14"/>
      <c r="FM212" s="14"/>
      <c r="FN212" s="14"/>
      <c r="FO212" s="14"/>
      <c r="FP212" s="14"/>
      <c r="FQ212" s="14"/>
      <c r="FR212" s="14"/>
      <c r="FS212" s="14"/>
      <c r="FT212" s="14"/>
      <c r="FU212" s="14"/>
      <c r="FV212" s="14"/>
      <c r="FW212" s="14"/>
      <c r="FX212" s="14"/>
      <c r="FY212" s="14"/>
      <c r="FZ212" s="14"/>
      <c r="GA212" s="14"/>
      <c r="GB212" s="14"/>
      <c r="GC212" s="14"/>
      <c r="GD212" s="14"/>
      <c r="GE212" s="14"/>
      <c r="GF212" s="14"/>
      <c r="GG212" s="14"/>
      <c r="GH212" s="14"/>
      <c r="GI212" s="14"/>
      <c r="GJ212" s="14"/>
      <c r="GK212" s="14"/>
      <c r="GL212" s="14"/>
      <c r="GM212" s="14"/>
      <c r="GN212" s="14"/>
      <c r="GO212" s="14"/>
      <c r="GP212" s="14"/>
      <c r="GQ212" s="14"/>
      <c r="GR212" s="14"/>
      <c r="GS212" s="14"/>
      <c r="GT212" s="14"/>
      <c r="GU212" s="14"/>
      <c r="GV212" s="14"/>
      <c r="GW212" s="14"/>
      <c r="GX212" s="14"/>
      <c r="GY212" s="14"/>
      <c r="GZ212" s="14"/>
      <c r="HA212" s="14"/>
      <c r="HB212" s="14"/>
      <c r="HC212" s="14"/>
      <c r="HD212" s="14"/>
      <c r="HE212" s="14"/>
      <c r="HF212" s="14"/>
      <c r="HG212" s="14"/>
      <c r="HH212" s="14"/>
      <c r="HI212" s="14"/>
      <c r="HJ212" s="14"/>
      <c r="HK212" s="14"/>
      <c r="HL212" s="14"/>
      <c r="HM212" s="14"/>
      <c r="HN212" s="14"/>
      <c r="HO212" s="14"/>
      <c r="HP212" s="14"/>
      <c r="HQ212" s="14"/>
      <c r="HR212" s="14"/>
      <c r="HS212" s="14"/>
      <c r="HT212" s="14"/>
      <c r="HU212" s="14"/>
      <c r="HV212" s="14"/>
      <c r="HW212" s="14"/>
      <c r="HX212" s="14"/>
      <c r="HY212" s="14"/>
      <c r="HZ212" s="14"/>
      <c r="IA212" s="14"/>
      <c r="IB212" s="14"/>
      <c r="IC212" s="14"/>
      <c r="ID212" s="14"/>
      <c r="IE212" s="14"/>
      <c r="IF212" s="14"/>
      <c r="IG212" s="14"/>
      <c r="IH212" s="14"/>
      <c r="II212" s="14"/>
      <c r="IJ212" s="14"/>
      <c r="IK212" s="14"/>
      <c r="IL212" s="14"/>
      <c r="IM212" s="14"/>
      <c r="IN212" s="14"/>
      <c r="IO212" s="14"/>
      <c r="IP212" s="14"/>
      <c r="IQ212" s="14"/>
      <c r="IR212" s="14"/>
      <c r="IS212" s="14"/>
      <c r="IT212" s="14"/>
      <c r="IU212" s="14"/>
      <c r="IV212" s="14"/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IV7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5"/>
  <cols>
    <col collapsed="false" hidden="false" max="1" min="1" style="0" width="2.94387755102041"/>
    <col collapsed="false" hidden="false" max="6" min="2" style="0" width="3.57142857142857"/>
    <col collapsed="false" hidden="false" max="7" min="7" style="0" width="48.280612244898"/>
    <col collapsed="false" hidden="false" max="8" min="8" style="0" width="13.6632653061225"/>
    <col collapsed="false" hidden="false" max="256" min="9" style="0" width="12.7244897959184"/>
    <col collapsed="false" hidden="false" max="1025" min="257" style="0" width="11.5204081632653"/>
  </cols>
  <sheetData>
    <row r="1" customFormat="false" ht="15.75" hidden="false" customHeight="false" outlineLevel="0" collapsed="false">
      <c r="B1" s="2" t="s">
        <v>1</v>
      </c>
      <c r="C1" s="14"/>
      <c r="D1" s="14"/>
      <c r="E1" s="14"/>
      <c r="F1" s="14"/>
      <c r="G1" s="14"/>
      <c r="H1" s="77"/>
    </row>
    <row r="2" customFormat="false" ht="18" hidden="false" customHeight="false" outlineLevel="0" collapsed="false">
      <c r="B2" s="4" t="s">
        <v>372</v>
      </c>
      <c r="C2" s="14"/>
      <c r="D2" s="14"/>
      <c r="E2" s="14"/>
      <c r="F2" s="14"/>
      <c r="G2" s="14"/>
      <c r="H2" s="77"/>
    </row>
    <row r="3" customFormat="false" ht="15" hidden="false" customHeight="false" outlineLevel="0" collapsed="false">
      <c r="B3" s="6" t="s">
        <v>3</v>
      </c>
      <c r="C3" s="14"/>
      <c r="D3" s="14"/>
      <c r="E3" s="14"/>
      <c r="F3" s="14"/>
      <c r="G3" s="14"/>
      <c r="H3" s="132" t="s">
        <v>87</v>
      </c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  <c r="HZ3" s="79"/>
      <c r="IA3" s="79"/>
      <c r="IB3" s="79"/>
      <c r="IC3" s="79"/>
      <c r="ID3" s="79"/>
      <c r="IE3" s="79"/>
      <c r="IF3" s="79"/>
      <c r="IG3" s="79"/>
      <c r="IH3" s="79"/>
      <c r="II3" s="79"/>
      <c r="IJ3" s="79"/>
      <c r="IK3" s="79"/>
      <c r="IL3" s="79"/>
      <c r="IM3" s="79"/>
      <c r="IN3" s="79"/>
      <c r="IO3" s="79"/>
      <c r="IP3" s="79"/>
      <c r="IQ3" s="79"/>
      <c r="IR3" s="79"/>
      <c r="IS3" s="79"/>
      <c r="IT3" s="79"/>
      <c r="IU3" s="79"/>
      <c r="IV3" s="79"/>
    </row>
    <row r="4" customFormat="false" ht="15" hidden="false" customHeight="false" outlineLevel="0" collapsed="false"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  <c r="IK4" s="79"/>
      <c r="IL4" s="79"/>
      <c r="IM4" s="79"/>
      <c r="IN4" s="79"/>
      <c r="IO4" s="79"/>
      <c r="IP4" s="79"/>
      <c r="IQ4" s="79"/>
      <c r="IR4" s="79"/>
      <c r="IS4" s="79"/>
      <c r="IT4" s="79"/>
      <c r="IU4" s="79"/>
      <c r="IV4" s="79"/>
    </row>
    <row r="5" customFormat="false" ht="15.75" hidden="false" customHeight="false" outlineLevel="0" collapsed="false">
      <c r="B5" s="10"/>
      <c r="C5" s="10"/>
      <c r="D5" s="10"/>
      <c r="E5" s="10"/>
      <c r="F5" s="10"/>
      <c r="G5" s="10"/>
      <c r="H5" s="133" t="s">
        <v>373</v>
      </c>
    </row>
    <row r="6" customFormat="false" ht="15.75" hidden="false" customHeight="false" outlineLevel="0" collapsed="false">
      <c r="B6" s="48" t="s">
        <v>34</v>
      </c>
      <c r="C6" s="14"/>
      <c r="D6" s="14"/>
      <c r="E6" s="14"/>
      <c r="F6" s="14"/>
      <c r="G6" s="14"/>
      <c r="H6" s="8"/>
    </row>
    <row r="7" customFormat="false" ht="15" hidden="false" customHeight="false" outlineLevel="0" collapsed="false">
      <c r="B7" s="14"/>
      <c r="C7" s="48" t="s">
        <v>40</v>
      </c>
      <c r="D7" s="14"/>
      <c r="E7" s="14"/>
      <c r="F7" s="14"/>
      <c r="G7" s="14"/>
      <c r="H7" s="8"/>
    </row>
    <row r="8" customFormat="false" ht="15" hidden="false" customHeight="false" outlineLevel="0" collapsed="false">
      <c r="B8" s="14"/>
      <c r="C8" s="14"/>
      <c r="D8" s="48" t="s">
        <v>46</v>
      </c>
      <c r="E8" s="14"/>
      <c r="F8" s="14"/>
      <c r="G8" s="14"/>
      <c r="H8" s="8"/>
    </row>
    <row r="9" customFormat="false" ht="15" hidden="false" customHeight="false" outlineLevel="0" collapsed="false">
      <c r="B9" s="14"/>
      <c r="C9" s="14"/>
      <c r="D9" s="14"/>
      <c r="E9" s="48" t="s">
        <v>374</v>
      </c>
      <c r="F9" s="14"/>
      <c r="G9" s="14"/>
      <c r="H9" s="134" t="n">
        <v>212256.81</v>
      </c>
    </row>
    <row r="10" customFormat="false" ht="15" hidden="false" customHeight="false" outlineLevel="0" collapsed="false">
      <c r="B10" s="14"/>
      <c r="C10" s="14"/>
      <c r="D10" s="14"/>
      <c r="E10" s="48" t="s">
        <v>375</v>
      </c>
      <c r="F10" s="14"/>
      <c r="G10" s="14"/>
      <c r="H10" s="134" t="n">
        <v>4673.09</v>
      </c>
    </row>
    <row r="11" customFormat="false" ht="15" hidden="false" customHeight="false" outlineLevel="0" collapsed="false">
      <c r="B11" s="14"/>
      <c r="C11" s="14"/>
      <c r="D11" s="14"/>
      <c r="E11" s="48" t="s">
        <v>376</v>
      </c>
      <c r="F11" s="14"/>
      <c r="G11" s="14"/>
      <c r="H11" s="134" t="n">
        <v>61027.64</v>
      </c>
    </row>
    <row r="12" customFormat="false" ht="15" hidden="false" customHeight="false" outlineLevel="0" collapsed="false">
      <c r="B12" s="14"/>
      <c r="C12" s="14"/>
      <c r="D12" s="14"/>
      <c r="E12" s="48" t="s">
        <v>377</v>
      </c>
      <c r="F12" s="14"/>
      <c r="G12" s="14"/>
      <c r="H12" s="134" t="n">
        <v>657.5</v>
      </c>
    </row>
    <row r="13" customFormat="false" ht="15" hidden="false" customHeight="false" outlineLevel="0" collapsed="false">
      <c r="B13" s="14"/>
      <c r="C13" s="14"/>
      <c r="D13" s="14"/>
      <c r="E13" s="48" t="s">
        <v>378</v>
      </c>
      <c r="F13" s="14"/>
      <c r="G13" s="14"/>
      <c r="H13" s="134" t="n">
        <v>1030252.49</v>
      </c>
    </row>
    <row r="14" customFormat="false" ht="15" hidden="false" customHeight="false" outlineLevel="0" collapsed="false">
      <c r="B14" s="14"/>
      <c r="C14" s="14"/>
      <c r="D14" s="14"/>
      <c r="E14" s="48" t="s">
        <v>379</v>
      </c>
      <c r="F14" s="14"/>
      <c r="G14" s="14"/>
      <c r="H14" s="134" t="n">
        <v>20632.82</v>
      </c>
    </row>
    <row r="15" customFormat="false" ht="15" hidden="false" customHeight="false" outlineLevel="0" collapsed="false">
      <c r="B15" s="14"/>
      <c r="C15" s="14"/>
      <c r="D15" s="14"/>
      <c r="E15" s="48" t="s">
        <v>380</v>
      </c>
      <c r="F15" s="14"/>
      <c r="G15" s="14"/>
      <c r="H15" s="134" t="n">
        <v>219884.29</v>
      </c>
    </row>
    <row r="16" customFormat="false" ht="15.75" hidden="false" customHeight="false" outlineLevel="0" collapsed="false">
      <c r="B16" s="14"/>
      <c r="C16" s="14"/>
      <c r="D16" s="14"/>
      <c r="E16" s="48" t="s">
        <v>381</v>
      </c>
      <c r="F16" s="14"/>
      <c r="G16" s="14"/>
      <c r="H16" s="135" t="n">
        <v>4879.36</v>
      </c>
    </row>
    <row r="17" customFormat="false" ht="15" hidden="false" customHeight="false" outlineLevel="0" collapsed="false">
      <c r="B17" s="14"/>
      <c r="C17" s="14"/>
      <c r="D17" s="48" t="s">
        <v>382</v>
      </c>
      <c r="E17" s="14"/>
      <c r="F17" s="14"/>
      <c r="G17" s="14"/>
      <c r="H17" s="134" t="n">
        <v>1554264</v>
      </c>
    </row>
    <row r="18" customFormat="false" ht="15" hidden="false" customHeight="false" outlineLevel="0" collapsed="false">
      <c r="B18" s="14"/>
      <c r="C18" s="14"/>
      <c r="D18" s="48" t="s">
        <v>383</v>
      </c>
      <c r="E18" s="14"/>
      <c r="F18" s="14"/>
      <c r="G18" s="14"/>
      <c r="H18" s="8"/>
    </row>
    <row r="19" customFormat="false" ht="15" hidden="false" customHeight="false" outlineLevel="0" collapsed="false">
      <c r="B19" s="14"/>
      <c r="C19" s="14"/>
      <c r="D19" s="14"/>
      <c r="E19" s="48" t="s">
        <v>384</v>
      </c>
      <c r="F19" s="14"/>
      <c r="G19" s="14"/>
      <c r="H19" s="8"/>
    </row>
    <row r="20" customFormat="false" ht="15" hidden="false" customHeight="false" outlineLevel="0" collapsed="false">
      <c r="B20" s="14"/>
      <c r="C20" s="14"/>
      <c r="D20" s="14"/>
      <c r="E20" s="14"/>
      <c r="F20" s="48" t="s">
        <v>385</v>
      </c>
      <c r="G20" s="14"/>
      <c r="H20" s="134" t="n">
        <v>16721.51</v>
      </c>
    </row>
    <row r="21" customFormat="false" ht="15.75" hidden="false" customHeight="false" outlineLevel="0" collapsed="false">
      <c r="B21" s="14"/>
      <c r="C21" s="14"/>
      <c r="D21" s="14"/>
      <c r="E21" s="14"/>
      <c r="F21" s="48" t="s">
        <v>386</v>
      </c>
      <c r="G21" s="14"/>
      <c r="H21" s="135" t="n">
        <v>28803.92</v>
      </c>
    </row>
    <row r="22" customFormat="false" ht="15" hidden="false" customHeight="false" outlineLevel="0" collapsed="false">
      <c r="B22" s="14"/>
      <c r="C22" s="14"/>
      <c r="D22" s="14"/>
      <c r="E22" s="48" t="s">
        <v>387</v>
      </c>
      <c r="F22" s="14"/>
      <c r="G22" s="14"/>
      <c r="H22" s="134" t="n">
        <v>45525.43</v>
      </c>
    </row>
    <row r="23" customFormat="false" ht="15" hidden="false" customHeight="false" outlineLevel="0" collapsed="false">
      <c r="B23" s="14"/>
      <c r="C23" s="14"/>
      <c r="D23" s="14"/>
      <c r="E23" s="48" t="s">
        <v>388</v>
      </c>
      <c r="F23" s="14"/>
      <c r="G23" s="14"/>
      <c r="H23" s="8"/>
    </row>
    <row r="24" customFormat="false" ht="15.75" hidden="false" customHeight="false" outlineLevel="0" collapsed="false">
      <c r="B24" s="14"/>
      <c r="C24" s="14"/>
      <c r="D24" s="14"/>
      <c r="E24" s="14"/>
      <c r="F24" s="48" t="s">
        <v>389</v>
      </c>
      <c r="G24" s="14"/>
      <c r="H24" s="134" t="n">
        <v>1708.9</v>
      </c>
    </row>
    <row r="25" customFormat="false" ht="15.75" hidden="false" customHeight="false" outlineLevel="0" collapsed="false">
      <c r="B25" s="14"/>
      <c r="C25" s="14"/>
      <c r="D25" s="14"/>
      <c r="E25" s="48" t="s">
        <v>390</v>
      </c>
      <c r="F25" s="14"/>
      <c r="G25" s="14"/>
      <c r="H25" s="136" t="n">
        <v>1708.9</v>
      </c>
    </row>
    <row r="26" customFormat="false" ht="15" hidden="false" customHeight="false" outlineLevel="0" collapsed="false">
      <c r="B26" s="14"/>
      <c r="C26" s="14"/>
      <c r="D26" s="48" t="s">
        <v>391</v>
      </c>
      <c r="E26" s="14"/>
      <c r="F26" s="14"/>
      <c r="G26" s="14"/>
      <c r="H26" s="134" t="n">
        <v>47234.33</v>
      </c>
    </row>
    <row r="27" customFormat="false" ht="15" hidden="false" customHeight="false" outlineLevel="0" collapsed="false">
      <c r="B27" s="14"/>
      <c r="C27" s="14"/>
      <c r="D27" s="48" t="s">
        <v>47</v>
      </c>
      <c r="E27" s="14"/>
      <c r="F27" s="14"/>
      <c r="G27" s="14"/>
      <c r="H27" s="8"/>
    </row>
    <row r="28" customFormat="false" ht="15.75" hidden="false" customHeight="false" outlineLevel="0" collapsed="false">
      <c r="B28" s="14"/>
      <c r="C28" s="14"/>
      <c r="D28" s="14"/>
      <c r="E28" s="48" t="s">
        <v>392</v>
      </c>
      <c r="F28" s="14"/>
      <c r="G28" s="14"/>
      <c r="H28" s="134" t="n">
        <v>37092.33</v>
      </c>
    </row>
    <row r="29" customFormat="false" ht="15.75" hidden="false" customHeight="false" outlineLevel="0" collapsed="false">
      <c r="B29" s="14"/>
      <c r="C29" s="14"/>
      <c r="D29" s="48" t="s">
        <v>393</v>
      </c>
      <c r="E29" s="14"/>
      <c r="F29" s="14"/>
      <c r="G29" s="14"/>
      <c r="H29" s="136" t="n">
        <v>37092.33</v>
      </c>
    </row>
    <row r="30" customFormat="false" ht="15" hidden="false" customHeight="false" outlineLevel="0" collapsed="false">
      <c r="B30" s="14"/>
      <c r="C30" s="48" t="s">
        <v>53</v>
      </c>
      <c r="D30" s="14"/>
      <c r="E30" s="14"/>
      <c r="F30" s="14"/>
      <c r="G30" s="14"/>
      <c r="H30" s="134" t="n">
        <v>1638590.66</v>
      </c>
    </row>
    <row r="31" customFormat="false" ht="15" hidden="false" customHeight="false" outlineLevel="0" collapsed="false">
      <c r="B31" s="14"/>
      <c r="C31" s="48" t="s">
        <v>54</v>
      </c>
      <c r="D31" s="14"/>
      <c r="E31" s="14"/>
      <c r="F31" s="14"/>
      <c r="G31" s="14"/>
      <c r="H31" s="8"/>
    </row>
    <row r="32" customFormat="false" ht="15" hidden="false" customHeight="false" outlineLevel="0" collapsed="false">
      <c r="B32" s="14"/>
      <c r="C32" s="14"/>
      <c r="D32" s="48" t="s">
        <v>394</v>
      </c>
      <c r="E32" s="14"/>
      <c r="F32" s="14"/>
      <c r="G32" s="14"/>
      <c r="H32" s="8"/>
    </row>
    <row r="33" customFormat="false" ht="15.75" hidden="false" customHeight="false" outlineLevel="0" collapsed="false">
      <c r="B33" s="14"/>
      <c r="C33" s="14"/>
      <c r="D33" s="14"/>
      <c r="E33" s="48" t="s">
        <v>395</v>
      </c>
      <c r="F33" s="14"/>
      <c r="G33" s="14"/>
      <c r="H33" s="135" t="n">
        <v>383228.04</v>
      </c>
    </row>
    <row r="34" customFormat="false" ht="15" hidden="false" customHeight="false" outlineLevel="0" collapsed="false">
      <c r="B34" s="14"/>
      <c r="C34" s="14"/>
      <c r="D34" s="48" t="s">
        <v>396</v>
      </c>
      <c r="E34" s="14"/>
      <c r="F34" s="14"/>
      <c r="G34" s="14"/>
      <c r="H34" s="134" t="n">
        <v>383228.04</v>
      </c>
    </row>
    <row r="35" customFormat="false" ht="15" hidden="false" customHeight="false" outlineLevel="0" collapsed="false">
      <c r="B35" s="14"/>
      <c r="C35" s="14"/>
      <c r="D35" s="48" t="s">
        <v>397</v>
      </c>
      <c r="E35" s="14"/>
      <c r="F35" s="14"/>
      <c r="G35" s="14"/>
      <c r="H35" s="134" t="n">
        <v>69754.56</v>
      </c>
    </row>
    <row r="36" customFormat="false" ht="15" hidden="false" customHeight="false" outlineLevel="0" collapsed="false">
      <c r="B36" s="14"/>
      <c r="C36" s="14"/>
      <c r="D36" s="48" t="s">
        <v>398</v>
      </c>
      <c r="E36" s="14"/>
      <c r="F36" s="14"/>
      <c r="G36" s="14"/>
      <c r="H36" s="134" t="n">
        <v>-418411.15</v>
      </c>
    </row>
    <row r="37" customFormat="false" ht="15" hidden="false" customHeight="false" outlineLevel="0" collapsed="false">
      <c r="B37" s="14"/>
      <c r="C37" s="14"/>
      <c r="D37" s="48" t="s">
        <v>399</v>
      </c>
      <c r="E37" s="14"/>
      <c r="F37" s="14"/>
      <c r="G37" s="14"/>
      <c r="H37" s="8"/>
    </row>
    <row r="38" customFormat="false" ht="15" hidden="false" customHeight="false" outlineLevel="0" collapsed="false">
      <c r="B38" s="14"/>
      <c r="C38" s="14"/>
      <c r="D38" s="14"/>
      <c r="E38" s="48" t="s">
        <v>400</v>
      </c>
      <c r="F38" s="14"/>
      <c r="G38" s="14"/>
      <c r="H38" s="134" t="n">
        <v>78651.73</v>
      </c>
    </row>
    <row r="39" customFormat="false" ht="15" hidden="false" customHeight="false" outlineLevel="0" collapsed="false">
      <c r="B39" s="14"/>
      <c r="C39" s="14"/>
      <c r="D39" s="14"/>
      <c r="E39" s="48" t="s">
        <v>401</v>
      </c>
      <c r="F39" s="14"/>
      <c r="G39" s="14"/>
      <c r="H39" s="134" t="n">
        <v>89090.74</v>
      </c>
    </row>
    <row r="40" customFormat="false" ht="15" hidden="false" customHeight="false" outlineLevel="0" collapsed="false">
      <c r="B40" s="14"/>
      <c r="C40" s="14"/>
      <c r="D40" s="14"/>
      <c r="E40" s="48" t="s">
        <v>402</v>
      </c>
      <c r="F40" s="14"/>
      <c r="G40" s="14"/>
      <c r="H40" s="134" t="n">
        <v>243254.94</v>
      </c>
    </row>
    <row r="41" customFormat="false" ht="15.75" hidden="false" customHeight="false" outlineLevel="0" collapsed="false">
      <c r="B41" s="14"/>
      <c r="C41" s="14"/>
      <c r="D41" s="14"/>
      <c r="E41" s="48" t="s">
        <v>403</v>
      </c>
      <c r="F41" s="14"/>
      <c r="G41" s="14"/>
      <c r="H41" s="135" t="n">
        <v>6000</v>
      </c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4"/>
      <c r="IP41" s="14"/>
      <c r="IQ41" s="14"/>
      <c r="IR41" s="14"/>
      <c r="IS41" s="14"/>
      <c r="IT41" s="14"/>
      <c r="IU41" s="14"/>
      <c r="IV41" s="14"/>
    </row>
    <row r="42" customFormat="false" ht="15" hidden="false" customHeight="false" outlineLevel="0" collapsed="false">
      <c r="B42" s="14"/>
      <c r="C42" s="14"/>
      <c r="D42" s="48" t="s">
        <v>404</v>
      </c>
      <c r="E42" s="14"/>
      <c r="F42" s="14"/>
      <c r="G42" s="14"/>
      <c r="H42" s="134" t="n">
        <v>416997.41</v>
      </c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  <c r="IV42" s="14"/>
    </row>
    <row r="43" customFormat="false" ht="15" hidden="false" customHeight="false" outlineLevel="0" collapsed="false">
      <c r="B43" s="14"/>
      <c r="C43" s="14"/>
      <c r="D43" s="48" t="s">
        <v>405</v>
      </c>
      <c r="E43" s="14"/>
      <c r="F43" s="14"/>
      <c r="G43" s="14"/>
      <c r="H43" s="134" t="n">
        <v>73600.62</v>
      </c>
    </row>
    <row r="44" customFormat="false" ht="15.75" hidden="false" customHeight="false" outlineLevel="0" collapsed="false">
      <c r="B44" s="14"/>
      <c r="C44" s="14"/>
      <c r="D44" s="48" t="s">
        <v>406</v>
      </c>
      <c r="E44" s="14"/>
      <c r="F44" s="14"/>
      <c r="G44" s="14"/>
      <c r="H44" s="134" t="n">
        <v>18581.62</v>
      </c>
    </row>
    <row r="45" customFormat="false" ht="15.75" hidden="false" customHeight="false" outlineLevel="0" collapsed="false">
      <c r="B45" s="14"/>
      <c r="C45" s="48" t="s">
        <v>407</v>
      </c>
      <c r="D45" s="14"/>
      <c r="E45" s="14"/>
      <c r="F45" s="14"/>
      <c r="G45" s="14"/>
      <c r="H45" s="137" t="n">
        <v>543751.1</v>
      </c>
    </row>
    <row r="46" customFormat="false" ht="15.75" hidden="false" customHeight="false" outlineLevel="0" collapsed="false">
      <c r="B46" s="48" t="s">
        <v>60</v>
      </c>
      <c r="C46" s="14"/>
      <c r="D46" s="14"/>
      <c r="E46" s="14"/>
      <c r="F46" s="14"/>
      <c r="G46" s="14"/>
      <c r="H46" s="138" t="n">
        <v>2182341.76</v>
      </c>
    </row>
    <row r="47" customFormat="false" ht="15.75" hidden="false" customHeight="false" outlineLevel="0" collapsed="false">
      <c r="B47" s="48" t="s">
        <v>408</v>
      </c>
      <c r="C47" s="14"/>
      <c r="D47" s="14"/>
      <c r="E47" s="14"/>
      <c r="F47" s="14"/>
      <c r="G47" s="14"/>
      <c r="H47" s="8"/>
    </row>
    <row r="48" customFormat="false" ht="15" hidden="false" customHeight="false" outlineLevel="0" collapsed="false">
      <c r="B48" s="14"/>
      <c r="C48" s="48" t="s">
        <v>64</v>
      </c>
      <c r="D48" s="14"/>
      <c r="E48" s="14"/>
      <c r="F48" s="14"/>
      <c r="G48" s="14"/>
      <c r="H48" s="8"/>
    </row>
    <row r="49" customFormat="false" ht="15" hidden="false" customHeight="false" outlineLevel="0" collapsed="false">
      <c r="B49" s="14"/>
      <c r="C49" s="14"/>
      <c r="D49" s="48" t="s">
        <v>65</v>
      </c>
      <c r="E49" s="14"/>
      <c r="F49" s="14"/>
      <c r="G49" s="14"/>
      <c r="H49" s="8"/>
    </row>
    <row r="50" customFormat="false" ht="15" hidden="false" customHeight="false" outlineLevel="0" collapsed="false">
      <c r="B50" s="14"/>
      <c r="C50" s="14"/>
      <c r="D50" s="14"/>
      <c r="E50" s="48" t="s">
        <v>71</v>
      </c>
      <c r="F50" s="14"/>
      <c r="G50" s="14"/>
      <c r="H50" s="8"/>
    </row>
    <row r="51" customFormat="false" ht="15.75" hidden="false" customHeight="false" outlineLevel="0" collapsed="false">
      <c r="B51" s="14"/>
      <c r="C51" s="14"/>
      <c r="D51" s="14"/>
      <c r="E51" s="14"/>
      <c r="F51" s="48" t="s">
        <v>409</v>
      </c>
      <c r="G51" s="14"/>
      <c r="H51" s="135" t="n">
        <v>80091.56</v>
      </c>
    </row>
    <row r="52" customFormat="false" ht="15" hidden="false" customHeight="false" outlineLevel="0" collapsed="false">
      <c r="B52" s="14"/>
      <c r="C52" s="14"/>
      <c r="D52" s="14"/>
      <c r="E52" s="48" t="s">
        <v>410</v>
      </c>
      <c r="F52" s="14"/>
      <c r="G52" s="14"/>
      <c r="H52" s="134" t="n">
        <v>80091.56</v>
      </c>
    </row>
    <row r="53" customFormat="false" ht="15" hidden="false" customHeight="false" outlineLevel="0" collapsed="false">
      <c r="B53" s="14"/>
      <c r="C53" s="14"/>
      <c r="D53" s="14"/>
      <c r="E53" s="48" t="s">
        <v>411</v>
      </c>
      <c r="F53" s="14"/>
      <c r="G53" s="14"/>
      <c r="H53" s="8"/>
    </row>
    <row r="54" customFormat="false" ht="15.75" hidden="false" customHeight="false" outlineLevel="0" collapsed="false">
      <c r="B54" s="14"/>
      <c r="C54" s="14"/>
      <c r="D54" s="14"/>
      <c r="E54" s="14"/>
      <c r="F54" s="48" t="s">
        <v>412</v>
      </c>
      <c r="G54" s="14"/>
      <c r="H54" s="135" t="n">
        <v>1729.05</v>
      </c>
    </row>
    <row r="55" customFormat="false" ht="15" hidden="false" customHeight="false" outlineLevel="0" collapsed="false">
      <c r="B55" s="14"/>
      <c r="C55" s="14"/>
      <c r="D55" s="14"/>
      <c r="E55" s="48" t="s">
        <v>413</v>
      </c>
      <c r="F55" s="14"/>
      <c r="G55" s="14"/>
      <c r="H55" s="134" t="n">
        <v>1729.05</v>
      </c>
    </row>
    <row r="56" customFormat="false" ht="15" hidden="false" customHeight="false" outlineLevel="0" collapsed="false">
      <c r="B56" s="14"/>
      <c r="C56" s="14"/>
      <c r="D56" s="14"/>
      <c r="E56" s="48" t="s">
        <v>77</v>
      </c>
      <c r="F56" s="14"/>
      <c r="G56" s="14"/>
      <c r="H56" s="8"/>
    </row>
    <row r="57" customFormat="false" ht="15" hidden="false" customHeight="false" outlineLevel="0" collapsed="false">
      <c r="B57" s="14"/>
      <c r="C57" s="14"/>
      <c r="D57" s="14"/>
      <c r="E57" s="14"/>
      <c r="F57" s="48" t="s">
        <v>414</v>
      </c>
      <c r="G57" s="14"/>
      <c r="H57" s="8"/>
    </row>
    <row r="58" customFormat="false" ht="15" hidden="false" customHeight="false" outlineLevel="0" collapsed="false">
      <c r="B58" s="14"/>
      <c r="C58" s="14"/>
      <c r="D58" s="14"/>
      <c r="E58" s="14"/>
      <c r="F58" s="14"/>
      <c r="G58" s="48" t="s">
        <v>415</v>
      </c>
      <c r="H58" s="134" t="n">
        <v>1974.81</v>
      </c>
    </row>
    <row r="59" customFormat="false" ht="15" hidden="false" customHeight="false" outlineLevel="0" collapsed="false">
      <c r="B59" s="14"/>
      <c r="C59" s="14"/>
      <c r="D59" s="14"/>
      <c r="E59" s="14"/>
      <c r="F59" s="14"/>
      <c r="G59" s="48" t="s">
        <v>416</v>
      </c>
      <c r="H59" s="134" t="n">
        <v>4252.25</v>
      </c>
    </row>
    <row r="60" customFormat="false" ht="15.75" hidden="false" customHeight="false" outlineLevel="0" collapsed="false">
      <c r="B60" s="14"/>
      <c r="C60" s="14"/>
      <c r="D60" s="14"/>
      <c r="E60" s="14"/>
      <c r="F60" s="14"/>
      <c r="G60" s="48" t="s">
        <v>417</v>
      </c>
      <c r="H60" s="135" t="n">
        <v>217712.74</v>
      </c>
    </row>
    <row r="61" customFormat="false" ht="15" hidden="false" customHeight="false" outlineLevel="0" collapsed="false">
      <c r="B61" s="14"/>
      <c r="C61" s="14"/>
      <c r="D61" s="14"/>
      <c r="E61" s="14"/>
      <c r="F61" s="48" t="s">
        <v>418</v>
      </c>
      <c r="G61" s="14"/>
      <c r="H61" s="134" t="n">
        <v>223939.8</v>
      </c>
    </row>
    <row r="62" customFormat="false" ht="15" hidden="false" customHeight="false" outlineLevel="0" collapsed="false">
      <c r="B62" s="14"/>
      <c r="C62" s="14"/>
      <c r="D62" s="14"/>
      <c r="E62" s="14"/>
      <c r="F62" s="48" t="s">
        <v>419</v>
      </c>
      <c r="G62" s="14"/>
      <c r="H62" s="134" t="n">
        <v>9515.81</v>
      </c>
    </row>
    <row r="63" customFormat="false" ht="15.75" hidden="false" customHeight="false" outlineLevel="0" collapsed="false">
      <c r="B63" s="14"/>
      <c r="C63" s="14"/>
      <c r="D63" s="14"/>
      <c r="E63" s="14"/>
      <c r="F63" s="48" t="s">
        <v>420</v>
      </c>
      <c r="G63" s="14"/>
      <c r="H63" s="134" t="n">
        <v>52366.82</v>
      </c>
    </row>
    <row r="64" customFormat="false" ht="15.75" hidden="false" customHeight="false" outlineLevel="0" collapsed="false">
      <c r="B64" s="14"/>
      <c r="C64" s="14"/>
      <c r="D64" s="14"/>
      <c r="E64" s="48" t="s">
        <v>421</v>
      </c>
      <c r="F64" s="14"/>
      <c r="G64" s="14"/>
      <c r="H64" s="137" t="n">
        <v>285822.43</v>
      </c>
    </row>
    <row r="65" customFormat="false" ht="15.75" hidden="false" customHeight="false" outlineLevel="0" collapsed="false">
      <c r="B65" s="14"/>
      <c r="C65" s="14"/>
      <c r="D65" s="48" t="s">
        <v>78</v>
      </c>
      <c r="E65" s="14"/>
      <c r="F65" s="14"/>
      <c r="G65" s="14"/>
      <c r="H65" s="136" t="n">
        <v>367643.04</v>
      </c>
    </row>
    <row r="66" customFormat="false" ht="15" hidden="false" customHeight="false" outlineLevel="0" collapsed="false">
      <c r="B66" s="14"/>
      <c r="C66" s="48" t="s">
        <v>80</v>
      </c>
      <c r="D66" s="14"/>
      <c r="E66" s="14"/>
      <c r="F66" s="14"/>
      <c r="G66" s="14"/>
      <c r="H66" s="134" t="n">
        <v>367643.04</v>
      </c>
    </row>
    <row r="67" customFormat="false" ht="15" hidden="false" customHeight="false" outlineLevel="0" collapsed="false">
      <c r="B67" s="14"/>
      <c r="C67" s="48" t="s">
        <v>81</v>
      </c>
      <c r="D67" s="14"/>
      <c r="E67" s="14"/>
      <c r="F67" s="14"/>
      <c r="G67" s="14"/>
      <c r="H67" s="8"/>
    </row>
    <row r="68" customFormat="false" ht="15" hidden="false" customHeight="false" outlineLevel="0" collapsed="false">
      <c r="B68" s="14"/>
      <c r="C68" s="14"/>
      <c r="D68" s="48" t="s">
        <v>422</v>
      </c>
      <c r="E68" s="14"/>
      <c r="F68" s="14"/>
      <c r="G68" s="14"/>
      <c r="H68" s="134" t="n">
        <v>1840499</v>
      </c>
    </row>
    <row r="69" customFormat="false" ht="15.75" hidden="false" customHeight="false" outlineLevel="0" collapsed="false">
      <c r="B69" s="14"/>
      <c r="C69" s="14"/>
      <c r="D69" s="48" t="s">
        <v>371</v>
      </c>
      <c r="E69" s="14"/>
      <c r="F69" s="14"/>
      <c r="G69" s="14"/>
      <c r="H69" s="134" t="n">
        <v>-25800.28</v>
      </c>
    </row>
    <row r="70" customFormat="false" ht="15.75" hidden="false" customHeight="false" outlineLevel="0" collapsed="false">
      <c r="B70" s="14"/>
      <c r="C70" s="48" t="s">
        <v>423</v>
      </c>
      <c r="D70" s="14"/>
      <c r="E70" s="14"/>
      <c r="F70" s="14"/>
      <c r="G70" s="14"/>
      <c r="H70" s="137" t="n">
        <v>1814698.72</v>
      </c>
    </row>
    <row r="71" customFormat="false" ht="15.75" hidden="false" customHeight="false" outlineLevel="0" collapsed="false">
      <c r="B71" s="48" t="s">
        <v>82</v>
      </c>
      <c r="C71" s="14"/>
      <c r="D71" s="14"/>
      <c r="E71" s="14"/>
      <c r="F71" s="14"/>
      <c r="G71" s="14"/>
      <c r="H71" s="138" t="n">
        <v>2182341.76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IV16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5"/>
  <cols>
    <col collapsed="false" hidden="false" max="1" min="1" style="0" width="2.94387755102041"/>
    <col collapsed="false" hidden="false" max="7" min="2" style="0" width="3.57142857142857"/>
    <col collapsed="false" hidden="false" max="8" min="8" style="0" width="48.280612244898"/>
    <col collapsed="false" hidden="false" max="9" min="9" style="0" width="18.3163265306122"/>
    <col collapsed="false" hidden="false" max="10" min="10" style="0" width="2.63775510204082"/>
    <col collapsed="false" hidden="false" max="11" min="11" style="0" width="18.3163265306122"/>
    <col collapsed="false" hidden="false" max="12" min="12" style="0" width="2.63775510204082"/>
    <col collapsed="false" hidden="false" max="13" min="13" style="0" width="14.280612244898"/>
    <col collapsed="false" hidden="false" max="14" min="14" style="0" width="2.63775510204082"/>
    <col collapsed="false" hidden="false" max="15" min="15" style="0" width="27.1683673469388"/>
    <col collapsed="false" hidden="false" max="16" min="16" style="0" width="2.63775510204082"/>
    <col collapsed="false" hidden="false" max="17" min="17" style="0" width="16.6122448979592"/>
    <col collapsed="false" hidden="false" max="18" min="18" style="0" width="2.63775510204082"/>
    <col collapsed="false" hidden="false" max="19" min="19" style="0" width="18.1632653061224"/>
    <col collapsed="false" hidden="false" max="20" min="20" style="0" width="2.63775510204082"/>
    <col collapsed="false" hidden="false" max="21" min="21" style="0" width="14.280612244898"/>
    <col collapsed="false" hidden="false" max="22" min="22" style="0" width="2.63775510204082"/>
    <col collapsed="false" hidden="false" max="23" min="23" style="0" width="14.280612244898"/>
    <col collapsed="false" hidden="false" max="24" min="24" style="0" width="2.63775510204082"/>
    <col collapsed="false" hidden="false" max="25" min="25" style="0" width="20.0255102040816"/>
    <col collapsed="false" hidden="false" max="26" min="26" style="0" width="2.63775510204082"/>
    <col collapsed="false" hidden="false" max="27" min="27" style="0" width="20.0255102040816"/>
    <col collapsed="false" hidden="false" max="28" min="28" style="0" width="2.63775510204082"/>
    <col collapsed="false" hidden="false" max="29" min="29" style="0" width="18.1632653061224"/>
    <col collapsed="false" hidden="false" max="30" min="30" style="0" width="2.63775510204082"/>
    <col collapsed="false" hidden="false" max="31" min="31" style="0" width="11.734693877551"/>
    <col collapsed="false" hidden="false" max="32" min="32" style="0" width="2.63775510204082"/>
    <col collapsed="false" hidden="false" max="33" min="33" style="0" width="11.734693877551"/>
    <col collapsed="false" hidden="false" max="34" min="34" style="0" width="2.63775510204082"/>
    <col collapsed="false" hidden="false" max="35" min="35" style="0" width="13.6632653061225"/>
    <col collapsed="false" hidden="false" max="36" min="36" style="0" width="2.63775510204082"/>
    <col collapsed="false" hidden="false" max="37" min="37" style="0" width="18.1632653061224"/>
    <col collapsed="false" hidden="false" max="38" min="38" style="0" width="2.63775510204082"/>
    <col collapsed="false" hidden="false" max="39" min="39" style="0" width="11.7959183673469"/>
    <col collapsed="false" hidden="false" max="40" min="40" style="0" width="2.63775510204082"/>
    <col collapsed="false" hidden="false" max="41" min="41" style="0" width="11.7959183673469"/>
    <col collapsed="false" hidden="false" max="42" min="42" style="0" width="2.63775510204082"/>
    <col collapsed="false" hidden="false" max="43" min="43" style="0" width="11.7959183673469"/>
    <col collapsed="false" hidden="false" max="44" min="44" style="0" width="2.63775510204082"/>
    <col collapsed="false" hidden="false" max="45" min="45" style="0" width="20.7959183673469"/>
    <col collapsed="false" hidden="false" max="46" min="46" style="0" width="2.63775510204082"/>
    <col collapsed="false" hidden="false" max="47" min="47" style="0" width="22.6581632653061"/>
    <col collapsed="false" hidden="false" max="48" min="48" style="0" width="2.63775510204082"/>
    <col collapsed="false" hidden="false" max="49" min="49" style="0" width="18.4744897959184"/>
    <col collapsed="false" hidden="false" max="50" min="50" style="0" width="2.63775510204082"/>
    <col collapsed="false" hidden="false" max="51" min="51" style="0" width="19.4030612244898"/>
    <col collapsed="false" hidden="false" max="52" min="52" style="0" width="2.63775510204082"/>
    <col collapsed="false" hidden="false" max="53" min="53" style="0" width="19.4030612244898"/>
    <col collapsed="false" hidden="false" max="54" min="54" style="0" width="2.63775510204082"/>
    <col collapsed="false" hidden="false" max="55" min="55" style="0" width="19.4030612244898"/>
    <col collapsed="false" hidden="false" max="56" min="56" style="0" width="2.63775510204082"/>
    <col collapsed="false" hidden="false" max="57" min="57" style="0" width="19.4030612244898"/>
    <col collapsed="false" hidden="false" max="58" min="58" style="0" width="2.63775510204082"/>
    <col collapsed="false" hidden="false" max="59" min="59" style="0" width="28.719387755102"/>
    <col collapsed="false" hidden="false" max="60" min="60" style="0" width="2.63775510204082"/>
    <col collapsed="false" hidden="false" max="61" min="61" style="0" width="29.1836734693878"/>
    <col collapsed="false" hidden="false" max="62" min="62" style="0" width="2.63775510204082"/>
    <col collapsed="false" hidden="false" max="63" min="63" style="0" width="21.1122448979592"/>
    <col collapsed="false" hidden="false" max="64" min="64" style="0" width="2.63775510204082"/>
    <col collapsed="false" hidden="false" max="65" min="65" style="0" width="22.3571428571429"/>
    <col collapsed="false" hidden="false" max="66" min="66" style="0" width="2.63775510204082"/>
    <col collapsed="false" hidden="false" max="67" min="67" style="0" width="18.4744897959184"/>
    <col collapsed="false" hidden="false" max="68" min="68" style="0" width="2.63775510204082"/>
    <col collapsed="false" hidden="false" max="69" min="69" style="0" width="18.4744897959184"/>
    <col collapsed="false" hidden="false" max="70" min="70" style="0" width="2.63775510204082"/>
    <col collapsed="false" hidden="false" max="71" min="71" style="0" width="23.75"/>
    <col collapsed="false" hidden="false" max="72" min="72" style="0" width="2.63775510204082"/>
    <col collapsed="false" hidden="false" max="73" min="73" style="0" width="18.4744897959184"/>
    <col collapsed="false" hidden="false" max="74" min="74" style="0" width="2.63775510204082"/>
    <col collapsed="false" hidden="false" max="75" min="75" style="0" width="28.4132653061224"/>
    <col collapsed="false" hidden="false" max="76" min="76" style="0" width="2.63775510204082"/>
    <col collapsed="false" hidden="false" max="77" min="77" style="0" width="24.219387755102"/>
    <col collapsed="false" hidden="false" max="78" min="78" style="0" width="2.63775510204082"/>
    <col collapsed="false" hidden="false" max="79" min="79" style="0" width="23.75"/>
    <col collapsed="false" hidden="false" max="80" min="80" style="0" width="1.85204081632653"/>
    <col collapsed="false" hidden="false" max="81" min="81" style="0" width="18.4744897959184"/>
    <col collapsed="false" hidden="false" max="82" min="82" style="0" width="1.85204081632653"/>
    <col collapsed="false" hidden="false" max="83" min="83" style="0" width="28.4132653061224"/>
    <col collapsed="false" hidden="false" max="84" min="84" style="0" width="1.85204081632653"/>
    <col collapsed="false" hidden="false" max="85" min="85" style="0" width="24.219387755102"/>
    <col collapsed="false" hidden="false" max="86" min="86" style="0" width="1.85204081632653"/>
    <col collapsed="false" hidden="false" max="87" min="87" style="0" width="22.3571428571429"/>
    <col collapsed="false" hidden="false" max="88" min="88" style="0" width="1.85204081632653"/>
    <col collapsed="false" hidden="false" max="89" min="89" style="0" width="13.6632653061225"/>
    <col collapsed="false" hidden="false" max="256" min="90" style="0" width="12.7244897959184"/>
    <col collapsed="false" hidden="false" max="1025" min="257" style="0" width="11.5204081632653"/>
  </cols>
  <sheetData>
    <row r="1" customFormat="false" ht="15.75" hidden="false" customHeight="false" outlineLevel="0" collapsed="false">
      <c r="B1" s="2" t="s">
        <v>1</v>
      </c>
      <c r="C1" s="75"/>
      <c r="D1" s="75"/>
      <c r="E1" s="75"/>
      <c r="F1" s="75"/>
      <c r="G1" s="75"/>
      <c r="H1" s="75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7"/>
      <c r="BP1" s="76"/>
      <c r="BR1" s="76"/>
      <c r="BT1" s="76"/>
      <c r="BV1" s="76"/>
      <c r="BX1" s="76"/>
      <c r="BZ1" s="76"/>
      <c r="CB1" s="76"/>
      <c r="CD1" s="76"/>
      <c r="CF1" s="76"/>
      <c r="CH1" s="76"/>
      <c r="CJ1" s="76"/>
    </row>
    <row r="2" customFormat="false" ht="18" hidden="false" customHeight="false" outlineLevel="0" collapsed="false">
      <c r="B2" s="4" t="s">
        <v>424</v>
      </c>
      <c r="C2" s="75"/>
      <c r="D2" s="75"/>
      <c r="E2" s="75"/>
      <c r="F2" s="75"/>
      <c r="G2" s="75"/>
      <c r="H2" s="75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7"/>
      <c r="BP2" s="76"/>
      <c r="BR2" s="76"/>
      <c r="BT2" s="76"/>
      <c r="BV2" s="76"/>
      <c r="BX2" s="76"/>
      <c r="BZ2" s="76"/>
      <c r="CB2" s="76"/>
      <c r="CD2" s="76"/>
      <c r="CF2" s="76"/>
      <c r="CH2" s="76"/>
      <c r="CJ2" s="76"/>
    </row>
    <row r="3" customFormat="false" ht="15" hidden="false" customHeight="false" outlineLevel="0" collapsed="false">
      <c r="B3" s="6" t="s">
        <v>3</v>
      </c>
      <c r="C3" s="75"/>
      <c r="D3" s="75"/>
      <c r="E3" s="75"/>
      <c r="F3" s="75"/>
      <c r="G3" s="75"/>
      <c r="H3" s="75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R3" s="76"/>
      <c r="BT3" s="76"/>
      <c r="BV3" s="76"/>
      <c r="BX3" s="76"/>
      <c r="BZ3" s="76"/>
      <c r="CB3" s="76"/>
      <c r="CD3" s="76"/>
      <c r="CF3" s="76"/>
      <c r="CH3" s="76"/>
      <c r="CJ3" s="76"/>
      <c r="CK3" s="132" t="s">
        <v>87</v>
      </c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  <c r="HZ3" s="79"/>
      <c r="IA3" s="79"/>
      <c r="IB3" s="79"/>
      <c r="IC3" s="79"/>
      <c r="ID3" s="79"/>
      <c r="IE3" s="79"/>
      <c r="IF3" s="79"/>
      <c r="IG3" s="79"/>
      <c r="IH3" s="79"/>
      <c r="II3" s="79"/>
      <c r="IJ3" s="79"/>
      <c r="IK3" s="79"/>
      <c r="IL3" s="79"/>
      <c r="IM3" s="79"/>
      <c r="IN3" s="79"/>
      <c r="IO3" s="79"/>
      <c r="IP3" s="79"/>
      <c r="IQ3" s="79"/>
      <c r="IR3" s="79"/>
      <c r="IS3" s="79"/>
      <c r="IT3" s="79"/>
      <c r="IU3" s="79"/>
      <c r="IV3" s="79"/>
    </row>
    <row r="4" customFormat="false" ht="15" hidden="false" customHeight="false" outlineLevel="0" collapsed="false">
      <c r="B4" s="139"/>
      <c r="C4" s="75"/>
      <c r="D4" s="75"/>
      <c r="E4" s="75"/>
      <c r="F4" s="75"/>
      <c r="G4" s="75"/>
      <c r="H4" s="75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R4" s="76"/>
      <c r="BT4" s="76"/>
      <c r="BV4" s="76"/>
      <c r="BX4" s="76"/>
      <c r="BZ4" s="76"/>
      <c r="CB4" s="76"/>
      <c r="CD4" s="76"/>
      <c r="CF4" s="76"/>
      <c r="CH4" s="76"/>
      <c r="CJ4" s="76"/>
      <c r="CK4" s="77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  <c r="IK4" s="79"/>
      <c r="IL4" s="79"/>
      <c r="IM4" s="79"/>
      <c r="IN4" s="79"/>
      <c r="IO4" s="79"/>
      <c r="IP4" s="79"/>
      <c r="IQ4" s="79"/>
      <c r="IR4" s="79"/>
      <c r="IS4" s="79"/>
      <c r="IT4" s="79"/>
      <c r="IU4" s="79"/>
      <c r="IV4" s="79"/>
    </row>
    <row r="5" customFormat="false" ht="15" hidden="false" customHeight="false" outlineLevel="0" collapsed="false">
      <c r="B5" s="10"/>
      <c r="C5" s="10"/>
      <c r="D5" s="10"/>
      <c r="E5" s="10"/>
      <c r="F5" s="10"/>
      <c r="G5" s="10"/>
      <c r="H5" s="10"/>
      <c r="I5" s="140" t="s">
        <v>425</v>
      </c>
      <c r="J5" s="79"/>
      <c r="K5" s="140" t="s">
        <v>426</v>
      </c>
      <c r="L5" s="79"/>
      <c r="M5" s="140" t="s">
        <v>427</v>
      </c>
      <c r="N5" s="79"/>
      <c r="O5" s="140" t="s">
        <v>428</v>
      </c>
      <c r="P5" s="79"/>
      <c r="Q5" s="140" t="s">
        <v>429</v>
      </c>
      <c r="R5" s="79"/>
      <c r="S5" s="140" t="s">
        <v>430</v>
      </c>
      <c r="T5" s="79"/>
      <c r="U5" s="140" t="s">
        <v>431</v>
      </c>
      <c r="V5" s="79"/>
      <c r="W5" s="140" t="s">
        <v>432</v>
      </c>
      <c r="X5" s="79"/>
      <c r="Y5" s="140" t="s">
        <v>433</v>
      </c>
      <c r="Z5" s="79"/>
      <c r="AA5" s="140" t="s">
        <v>434</v>
      </c>
      <c r="AB5" s="79"/>
      <c r="AC5" s="140" t="s">
        <v>435</v>
      </c>
      <c r="AD5" s="79"/>
      <c r="AE5" s="79"/>
      <c r="AF5" s="79"/>
      <c r="AG5" s="140" t="s">
        <v>436</v>
      </c>
      <c r="AH5" s="79"/>
      <c r="AI5" s="140" t="s">
        <v>437</v>
      </c>
      <c r="AJ5" s="79"/>
      <c r="AK5" s="79"/>
      <c r="AL5" s="79"/>
      <c r="AM5" s="79"/>
      <c r="AN5" s="79"/>
      <c r="AO5" s="140" t="s">
        <v>438</v>
      </c>
      <c r="AP5" s="79"/>
      <c r="AQ5" s="140" t="s">
        <v>439</v>
      </c>
      <c r="AR5" s="79"/>
      <c r="AS5" s="140" t="s">
        <v>440</v>
      </c>
      <c r="AT5" s="79"/>
      <c r="AU5" s="140" t="s">
        <v>441</v>
      </c>
      <c r="AV5" s="79"/>
      <c r="AW5" s="79"/>
      <c r="AX5" s="79"/>
      <c r="AY5" s="140" t="s">
        <v>442</v>
      </c>
      <c r="AZ5" s="79"/>
      <c r="BA5" s="140" t="s">
        <v>443</v>
      </c>
      <c r="BB5" s="79"/>
      <c r="BC5" s="140" t="s">
        <v>444</v>
      </c>
      <c r="BD5" s="79"/>
      <c r="BE5" s="140" t="s">
        <v>445</v>
      </c>
      <c r="BF5" s="79"/>
      <c r="BG5" s="140" t="s">
        <v>446</v>
      </c>
      <c r="BH5" s="79"/>
      <c r="BI5" s="140" t="s">
        <v>447</v>
      </c>
      <c r="BJ5" s="79"/>
      <c r="BK5" s="140" t="s">
        <v>448</v>
      </c>
      <c r="BL5" s="79"/>
      <c r="BM5" s="140" t="s">
        <v>449</v>
      </c>
      <c r="BN5" s="79"/>
      <c r="BO5" s="140" t="s">
        <v>450</v>
      </c>
      <c r="BP5" s="79"/>
      <c r="BQ5" s="140" t="s">
        <v>451</v>
      </c>
      <c r="BR5" s="79"/>
      <c r="BS5" s="140" t="s">
        <v>452</v>
      </c>
      <c r="BT5" s="79"/>
      <c r="BU5" s="140" t="s">
        <v>453</v>
      </c>
      <c r="BV5" s="79"/>
      <c r="BW5" s="140" t="s">
        <v>454</v>
      </c>
      <c r="BX5" s="79"/>
      <c r="BY5" s="140" t="s">
        <v>455</v>
      </c>
      <c r="BZ5" s="79"/>
      <c r="CA5" s="140" t="s">
        <v>456</v>
      </c>
      <c r="CB5" s="79"/>
      <c r="CC5" s="140" t="s">
        <v>457</v>
      </c>
      <c r="CD5" s="79"/>
      <c r="CE5" s="140" t="s">
        <v>458</v>
      </c>
      <c r="CF5" s="79"/>
      <c r="CG5" s="140" t="s">
        <v>459</v>
      </c>
      <c r="CH5" s="79"/>
      <c r="CI5" s="140" t="s">
        <v>460</v>
      </c>
      <c r="CJ5" s="79"/>
      <c r="CK5" s="140" t="s">
        <v>461</v>
      </c>
      <c r="CL5" s="79"/>
      <c r="CM5" s="140" t="s">
        <v>462</v>
      </c>
      <c r="CN5" s="79"/>
      <c r="CO5" s="140" t="s">
        <v>463</v>
      </c>
      <c r="CP5" s="79"/>
      <c r="CQ5" s="140" t="s">
        <v>464</v>
      </c>
      <c r="CR5" s="79"/>
      <c r="CS5" s="140" t="s">
        <v>465</v>
      </c>
      <c r="CT5" s="79"/>
      <c r="CU5" s="140" t="s">
        <v>466</v>
      </c>
      <c r="CV5" s="79"/>
      <c r="CW5" s="140" t="s">
        <v>467</v>
      </c>
      <c r="CX5" s="79"/>
      <c r="CY5" s="79"/>
      <c r="CZ5" s="79"/>
      <c r="DA5" s="79"/>
      <c r="DB5" s="79"/>
      <c r="DC5" s="79"/>
      <c r="DD5" s="79"/>
      <c r="DE5" s="79"/>
      <c r="DF5" s="79"/>
      <c r="DG5" s="79"/>
      <c r="DH5" s="79"/>
      <c r="DI5" s="79"/>
      <c r="DJ5" s="79"/>
      <c r="DK5" s="79"/>
      <c r="DL5" s="79"/>
      <c r="DM5" s="79"/>
      <c r="DN5" s="79"/>
      <c r="DO5" s="79"/>
      <c r="DP5" s="79"/>
      <c r="DQ5" s="79"/>
      <c r="DR5" s="79"/>
      <c r="DS5" s="79"/>
      <c r="DT5" s="79"/>
      <c r="DU5" s="79"/>
      <c r="DV5" s="79"/>
      <c r="DW5" s="79"/>
      <c r="DX5" s="79"/>
      <c r="DY5" s="79"/>
      <c r="DZ5" s="79"/>
      <c r="EA5" s="79"/>
      <c r="EB5" s="79"/>
      <c r="EC5" s="79"/>
      <c r="ED5" s="79"/>
      <c r="EE5" s="79"/>
      <c r="EF5" s="79"/>
      <c r="EG5" s="79"/>
      <c r="EH5" s="79"/>
      <c r="EI5" s="79"/>
      <c r="EJ5" s="79"/>
      <c r="EK5" s="79"/>
      <c r="EL5" s="79"/>
      <c r="EM5" s="79"/>
      <c r="EN5" s="79"/>
      <c r="EO5" s="79"/>
      <c r="EP5" s="79"/>
      <c r="EQ5" s="79"/>
      <c r="ER5" s="79"/>
      <c r="ES5" s="79"/>
      <c r="ET5" s="79"/>
      <c r="EU5" s="79"/>
      <c r="EV5" s="79"/>
      <c r="EW5" s="79"/>
      <c r="EX5" s="79"/>
      <c r="EY5" s="79"/>
      <c r="EZ5" s="79"/>
      <c r="FA5" s="79"/>
      <c r="FB5" s="79"/>
      <c r="FC5" s="79"/>
      <c r="FD5" s="79"/>
      <c r="FE5" s="79"/>
      <c r="FF5" s="79"/>
      <c r="FG5" s="79"/>
      <c r="FH5" s="79"/>
      <c r="FI5" s="79"/>
      <c r="FJ5" s="79"/>
      <c r="FK5" s="79"/>
      <c r="FL5" s="79"/>
      <c r="FM5" s="79"/>
      <c r="FN5" s="79"/>
      <c r="FO5" s="79"/>
      <c r="FP5" s="79"/>
      <c r="FQ5" s="79"/>
      <c r="FR5" s="79"/>
      <c r="FS5" s="79"/>
      <c r="FT5" s="79"/>
      <c r="FU5" s="79"/>
      <c r="FV5" s="79"/>
      <c r="FW5" s="79"/>
      <c r="FX5" s="79"/>
      <c r="FY5" s="79"/>
      <c r="FZ5" s="79"/>
      <c r="GA5" s="79"/>
      <c r="GB5" s="79"/>
      <c r="GC5" s="79"/>
      <c r="GD5" s="79"/>
      <c r="GE5" s="79"/>
      <c r="GF5" s="79"/>
      <c r="GG5" s="79"/>
      <c r="GH5" s="79"/>
      <c r="GI5" s="79"/>
      <c r="GJ5" s="79"/>
      <c r="GK5" s="79"/>
      <c r="GL5" s="79"/>
      <c r="GM5" s="79"/>
      <c r="GN5" s="79"/>
      <c r="GO5" s="79"/>
      <c r="GP5" s="79"/>
      <c r="GQ5" s="79"/>
      <c r="GR5" s="79"/>
      <c r="GS5" s="79"/>
      <c r="GT5" s="79"/>
      <c r="GU5" s="79"/>
      <c r="GV5" s="79"/>
      <c r="GW5" s="79"/>
      <c r="GX5" s="79"/>
      <c r="GY5" s="79"/>
      <c r="GZ5" s="79"/>
      <c r="HA5" s="79"/>
      <c r="HB5" s="79"/>
      <c r="HC5" s="79"/>
      <c r="HD5" s="79"/>
      <c r="HE5" s="79"/>
      <c r="HF5" s="79"/>
      <c r="HG5" s="79"/>
      <c r="HH5" s="79"/>
      <c r="HI5" s="79"/>
      <c r="HJ5" s="79"/>
      <c r="HK5" s="79"/>
      <c r="HL5" s="79"/>
      <c r="HM5" s="79"/>
      <c r="HN5" s="79"/>
      <c r="HO5" s="79"/>
      <c r="HP5" s="79"/>
      <c r="HQ5" s="79"/>
      <c r="HR5" s="79"/>
      <c r="HS5" s="79"/>
      <c r="HT5" s="79"/>
      <c r="HU5" s="79"/>
      <c r="HV5" s="79"/>
      <c r="HW5" s="79"/>
      <c r="HX5" s="79"/>
      <c r="HY5" s="79"/>
      <c r="HZ5" s="79"/>
      <c r="IA5" s="79"/>
      <c r="IB5" s="79"/>
      <c r="IC5" s="79"/>
      <c r="ID5" s="79"/>
      <c r="IE5" s="79"/>
      <c r="IF5" s="79"/>
      <c r="IG5" s="79"/>
      <c r="IH5" s="79"/>
      <c r="II5" s="79"/>
      <c r="IJ5" s="79"/>
      <c r="IK5" s="79"/>
      <c r="IL5" s="79"/>
      <c r="IM5" s="79"/>
      <c r="IN5" s="79"/>
      <c r="IO5" s="79"/>
      <c r="IP5" s="79"/>
      <c r="IQ5" s="79"/>
      <c r="IR5" s="79"/>
      <c r="IS5" s="79"/>
      <c r="IT5" s="79"/>
      <c r="IU5" s="79"/>
      <c r="IV5" s="79"/>
    </row>
    <row r="6" customFormat="false" ht="15.75" hidden="false" customHeight="false" outlineLevel="0" collapsed="false">
      <c r="B6" s="10"/>
      <c r="C6" s="10"/>
      <c r="D6" s="10"/>
      <c r="E6" s="10"/>
      <c r="F6" s="10"/>
      <c r="G6" s="10"/>
      <c r="H6" s="10"/>
      <c r="I6" s="133" t="s">
        <v>468</v>
      </c>
      <c r="J6" s="79"/>
      <c r="K6" s="133" t="s">
        <v>468</v>
      </c>
      <c r="L6" s="79"/>
      <c r="M6" s="133" t="s">
        <v>468</v>
      </c>
      <c r="N6" s="79"/>
      <c r="O6" s="133" t="s">
        <v>468</v>
      </c>
      <c r="P6" s="79"/>
      <c r="Q6" s="133" t="s">
        <v>468</v>
      </c>
      <c r="R6" s="79"/>
      <c r="S6" s="133" t="s">
        <v>468</v>
      </c>
      <c r="T6" s="79"/>
      <c r="U6" s="133" t="s">
        <v>468</v>
      </c>
      <c r="V6" s="79"/>
      <c r="W6" s="133" t="s">
        <v>468</v>
      </c>
      <c r="X6" s="79"/>
      <c r="Y6" s="133" t="s">
        <v>468</v>
      </c>
      <c r="Z6" s="79"/>
      <c r="AA6" s="133" t="s">
        <v>468</v>
      </c>
      <c r="AB6" s="79"/>
      <c r="AC6" s="133" t="s">
        <v>468</v>
      </c>
      <c r="AD6" s="79"/>
      <c r="AE6" s="133" t="s">
        <v>469</v>
      </c>
      <c r="AF6" s="79"/>
      <c r="AG6" s="133" t="s">
        <v>470</v>
      </c>
      <c r="AH6" s="79"/>
      <c r="AI6" s="133" t="s">
        <v>470</v>
      </c>
      <c r="AJ6" s="79"/>
      <c r="AK6" s="133" t="s">
        <v>471</v>
      </c>
      <c r="AL6" s="79"/>
      <c r="AM6" s="133" t="s">
        <v>472</v>
      </c>
      <c r="AN6" s="79"/>
      <c r="AO6" s="133" t="s">
        <v>473</v>
      </c>
      <c r="AP6" s="79"/>
      <c r="AQ6" s="133" t="s">
        <v>473</v>
      </c>
      <c r="AR6" s="79"/>
      <c r="AS6" s="133" t="s">
        <v>473</v>
      </c>
      <c r="AT6" s="79"/>
      <c r="AU6" s="133" t="s">
        <v>473</v>
      </c>
      <c r="AV6" s="79"/>
      <c r="AW6" s="133" t="s">
        <v>474</v>
      </c>
      <c r="AX6" s="79"/>
      <c r="AY6" s="133" t="s">
        <v>475</v>
      </c>
      <c r="AZ6" s="79"/>
      <c r="BA6" s="133" t="s">
        <v>475</v>
      </c>
      <c r="BB6" s="79"/>
      <c r="BC6" s="133" t="s">
        <v>475</v>
      </c>
      <c r="BD6" s="79"/>
      <c r="BE6" s="133" t="s">
        <v>475</v>
      </c>
      <c r="BF6" s="79"/>
      <c r="BG6" s="133" t="s">
        <v>475</v>
      </c>
      <c r="BH6" s="79"/>
      <c r="BI6" s="133" t="s">
        <v>475</v>
      </c>
      <c r="BJ6" s="79"/>
      <c r="BK6" s="133" t="s">
        <v>475</v>
      </c>
      <c r="BL6" s="79"/>
      <c r="BM6" s="133" t="s">
        <v>475</v>
      </c>
      <c r="BN6" s="79"/>
      <c r="BO6" s="133" t="s">
        <v>475</v>
      </c>
      <c r="BP6" s="79"/>
      <c r="BQ6" s="133" t="s">
        <v>475</v>
      </c>
      <c r="BR6" s="79"/>
      <c r="BS6" s="133" t="s">
        <v>475</v>
      </c>
      <c r="BT6" s="79"/>
      <c r="BU6" s="133" t="s">
        <v>475</v>
      </c>
      <c r="BV6" s="79"/>
      <c r="BW6" s="133" t="s">
        <v>475</v>
      </c>
      <c r="BX6" s="79"/>
      <c r="BY6" s="133" t="s">
        <v>475</v>
      </c>
      <c r="BZ6" s="79"/>
      <c r="CA6" s="133" t="s">
        <v>475</v>
      </c>
      <c r="CB6" s="79"/>
      <c r="CC6" s="133" t="s">
        <v>475</v>
      </c>
      <c r="CD6" s="79"/>
      <c r="CE6" s="133" t="s">
        <v>475</v>
      </c>
      <c r="CF6" s="79"/>
      <c r="CG6" s="133" t="s">
        <v>475</v>
      </c>
      <c r="CH6" s="79"/>
      <c r="CI6" s="133" t="s">
        <v>475</v>
      </c>
      <c r="CJ6" s="79"/>
      <c r="CK6" s="133" t="s">
        <v>475</v>
      </c>
      <c r="CL6" s="79"/>
      <c r="CM6" s="133" t="s">
        <v>475</v>
      </c>
      <c r="CN6" s="79"/>
      <c r="CO6" s="133" t="s">
        <v>475</v>
      </c>
      <c r="CP6" s="79"/>
      <c r="CQ6" s="133" t="s">
        <v>475</v>
      </c>
      <c r="CR6" s="79"/>
      <c r="CS6" s="133" t="s">
        <v>475</v>
      </c>
      <c r="CT6" s="79"/>
      <c r="CU6" s="133" t="s">
        <v>475</v>
      </c>
      <c r="CV6" s="79"/>
      <c r="CW6" s="133" t="s">
        <v>475</v>
      </c>
      <c r="CX6" s="79"/>
      <c r="CY6" s="133" t="s">
        <v>476</v>
      </c>
      <c r="CZ6" s="79"/>
      <c r="DA6" s="133" t="s">
        <v>477</v>
      </c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  <c r="FE6" s="79"/>
      <c r="FF6" s="79"/>
      <c r="FG6" s="79"/>
      <c r="FH6" s="79"/>
      <c r="FI6" s="79"/>
      <c r="FJ6" s="79"/>
      <c r="FK6" s="79"/>
      <c r="FL6" s="79"/>
      <c r="FM6" s="79"/>
      <c r="FN6" s="79"/>
      <c r="FO6" s="79"/>
      <c r="FP6" s="79"/>
      <c r="FQ6" s="79"/>
      <c r="FR6" s="79"/>
      <c r="FS6" s="79"/>
      <c r="FT6" s="79"/>
      <c r="FU6" s="79"/>
      <c r="FV6" s="79"/>
      <c r="FW6" s="79"/>
      <c r="FX6" s="79"/>
      <c r="FY6" s="79"/>
      <c r="FZ6" s="79"/>
      <c r="GA6" s="79"/>
      <c r="GB6" s="79"/>
      <c r="GC6" s="79"/>
      <c r="GD6" s="79"/>
      <c r="GE6" s="79"/>
      <c r="GF6" s="79"/>
      <c r="GG6" s="79"/>
      <c r="GH6" s="79"/>
      <c r="GI6" s="79"/>
      <c r="GJ6" s="79"/>
      <c r="GK6" s="79"/>
      <c r="GL6" s="79"/>
      <c r="GM6" s="79"/>
      <c r="GN6" s="79"/>
      <c r="GO6" s="79"/>
      <c r="GP6" s="79"/>
      <c r="GQ6" s="79"/>
      <c r="GR6" s="79"/>
      <c r="GS6" s="79"/>
      <c r="GT6" s="79"/>
      <c r="GU6" s="79"/>
      <c r="GV6" s="79"/>
      <c r="GW6" s="79"/>
      <c r="GX6" s="79"/>
      <c r="GY6" s="79"/>
      <c r="GZ6" s="79"/>
      <c r="HA6" s="79"/>
      <c r="HB6" s="79"/>
      <c r="HC6" s="79"/>
      <c r="HD6" s="79"/>
      <c r="HE6" s="79"/>
      <c r="HF6" s="79"/>
      <c r="HG6" s="79"/>
      <c r="HH6" s="79"/>
      <c r="HI6" s="79"/>
      <c r="HJ6" s="79"/>
      <c r="HK6" s="79"/>
      <c r="HL6" s="79"/>
      <c r="HM6" s="79"/>
      <c r="HN6" s="79"/>
      <c r="HO6" s="79"/>
      <c r="HP6" s="79"/>
      <c r="HQ6" s="79"/>
      <c r="HR6" s="79"/>
      <c r="HS6" s="79"/>
      <c r="HT6" s="79"/>
      <c r="HU6" s="79"/>
      <c r="HV6" s="79"/>
      <c r="HW6" s="79"/>
      <c r="HX6" s="79"/>
      <c r="HY6" s="79"/>
      <c r="HZ6" s="79"/>
      <c r="IA6" s="79"/>
      <c r="IB6" s="79"/>
      <c r="IC6" s="79"/>
      <c r="ID6" s="79"/>
      <c r="IE6" s="79"/>
      <c r="IF6" s="79"/>
      <c r="IG6" s="79"/>
      <c r="IH6" s="79"/>
      <c r="II6" s="79"/>
      <c r="IJ6" s="79"/>
      <c r="IK6" s="79"/>
      <c r="IL6" s="79"/>
      <c r="IM6" s="79"/>
      <c r="IN6" s="79"/>
      <c r="IO6" s="79"/>
      <c r="IP6" s="79"/>
      <c r="IQ6" s="79"/>
      <c r="IR6" s="79"/>
      <c r="IS6" s="79"/>
      <c r="IT6" s="79"/>
      <c r="IU6" s="79"/>
      <c r="IV6" s="79"/>
    </row>
    <row r="7" customFormat="false" ht="15.75" hidden="false" customHeight="false" outlineLevel="0" collapsed="false">
      <c r="B7" s="14"/>
      <c r="C7" s="48" t="s">
        <v>104</v>
      </c>
      <c r="D7" s="14"/>
      <c r="E7" s="14"/>
      <c r="F7" s="14"/>
      <c r="G7" s="14"/>
      <c r="H7" s="14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</row>
    <row r="8" customFormat="false" ht="15" hidden="false" customHeight="false" outlineLevel="0" collapsed="false">
      <c r="B8" s="14"/>
      <c r="C8" s="14"/>
      <c r="D8" s="14"/>
      <c r="E8" s="48" t="s">
        <v>9</v>
      </c>
      <c r="F8" s="14"/>
      <c r="G8" s="14"/>
      <c r="H8" s="14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</row>
    <row r="9" customFormat="false" ht="15" hidden="false" customHeight="false" outlineLevel="0" collapsed="false">
      <c r="B9" s="14"/>
      <c r="C9" s="14"/>
      <c r="D9" s="14"/>
      <c r="E9" s="14"/>
      <c r="F9" s="48" t="s">
        <v>105</v>
      </c>
      <c r="G9" s="14"/>
      <c r="H9" s="14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</row>
    <row r="10" customFormat="false" ht="15" hidden="false" customHeight="false" outlineLevel="0" collapsed="false">
      <c r="B10" s="14"/>
      <c r="C10" s="14"/>
      <c r="D10" s="14"/>
      <c r="E10" s="14"/>
      <c r="F10" s="14"/>
      <c r="G10" s="48" t="s">
        <v>106</v>
      </c>
      <c r="H10" s="14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</row>
    <row r="11" customFormat="false" ht="15" hidden="false" customHeight="false" outlineLevel="0" collapsed="false">
      <c r="B11" s="14"/>
      <c r="C11" s="14"/>
      <c r="D11" s="14"/>
      <c r="E11" s="14"/>
      <c r="F11" s="14"/>
      <c r="G11" s="14"/>
      <c r="H11" s="48" t="s">
        <v>107</v>
      </c>
      <c r="I11" s="134" t="n">
        <v>0</v>
      </c>
      <c r="J11" s="8"/>
      <c r="K11" s="134" t="n">
        <v>0</v>
      </c>
      <c r="L11" s="8"/>
      <c r="M11" s="134" t="n">
        <v>0</v>
      </c>
      <c r="N11" s="8"/>
      <c r="O11" s="134" t="n">
        <v>0</v>
      </c>
      <c r="P11" s="8"/>
      <c r="Q11" s="134" t="n">
        <v>0</v>
      </c>
      <c r="R11" s="8"/>
      <c r="S11" s="134" t="n">
        <v>0</v>
      </c>
      <c r="T11" s="8"/>
      <c r="U11" s="134" t="n">
        <v>0</v>
      </c>
      <c r="V11" s="8"/>
      <c r="W11" s="134" t="n">
        <v>0</v>
      </c>
      <c r="X11" s="8"/>
      <c r="Y11" s="134" t="n">
        <v>0</v>
      </c>
      <c r="Z11" s="8"/>
      <c r="AA11" s="134" t="n">
        <v>0</v>
      </c>
      <c r="AB11" s="8"/>
      <c r="AC11" s="134" t="n">
        <v>0</v>
      </c>
      <c r="AD11" s="8"/>
      <c r="AE11" s="134" t="n">
        <v>0</v>
      </c>
      <c r="AF11" s="8"/>
      <c r="AG11" s="134" t="n">
        <v>0</v>
      </c>
      <c r="AH11" s="8"/>
      <c r="AI11" s="134" t="n">
        <v>0</v>
      </c>
      <c r="AJ11" s="8"/>
      <c r="AK11" s="134" t="n">
        <v>0</v>
      </c>
      <c r="AL11" s="8"/>
      <c r="AM11" s="134" t="n">
        <v>0</v>
      </c>
      <c r="AN11" s="8"/>
      <c r="AO11" s="134" t="n">
        <v>0</v>
      </c>
      <c r="AP11" s="8"/>
      <c r="AQ11" s="134" t="n">
        <v>0</v>
      </c>
      <c r="AR11" s="8"/>
      <c r="AS11" s="134" t="n">
        <v>0</v>
      </c>
      <c r="AT11" s="8"/>
      <c r="AU11" s="134" t="n">
        <v>1.85</v>
      </c>
      <c r="AV11" s="8"/>
      <c r="AW11" s="134" t="n">
        <v>1.85</v>
      </c>
      <c r="AX11" s="8"/>
      <c r="AY11" s="134" t="n">
        <v>0</v>
      </c>
      <c r="AZ11" s="8"/>
      <c r="BA11" s="134" t="n">
        <v>0</v>
      </c>
      <c r="BB11" s="8"/>
      <c r="BC11" s="134" t="n">
        <v>0</v>
      </c>
      <c r="BD11" s="8"/>
      <c r="BE11" s="134" t="n">
        <v>0</v>
      </c>
      <c r="BF11" s="8"/>
      <c r="BG11" s="134" t="n">
        <v>0</v>
      </c>
      <c r="BH11" s="8"/>
      <c r="BI11" s="134" t="n">
        <v>0</v>
      </c>
      <c r="BJ11" s="8"/>
      <c r="BK11" s="134" t="n">
        <v>0</v>
      </c>
      <c r="BL11" s="8"/>
      <c r="BM11" s="134" t="n">
        <v>0</v>
      </c>
      <c r="BN11" s="8"/>
      <c r="BO11" s="134" t="n">
        <v>0</v>
      </c>
      <c r="BP11" s="8"/>
      <c r="BQ11" s="134" t="n">
        <v>0</v>
      </c>
      <c r="BR11" s="8"/>
      <c r="BS11" s="134" t="n">
        <v>0</v>
      </c>
      <c r="BT11" s="8"/>
      <c r="BU11" s="134" t="n">
        <v>0</v>
      </c>
      <c r="BV11" s="8"/>
      <c r="BW11" s="134" t="n">
        <v>0</v>
      </c>
      <c r="BX11" s="8"/>
      <c r="BY11" s="134" t="n">
        <v>0</v>
      </c>
      <c r="BZ11" s="8"/>
      <c r="CA11" s="134" t="n">
        <v>0</v>
      </c>
      <c r="CB11" s="8"/>
      <c r="CC11" s="134" t="n">
        <v>0</v>
      </c>
      <c r="CD11" s="8"/>
      <c r="CE11" s="134" t="n">
        <v>0</v>
      </c>
      <c r="CF11" s="8"/>
      <c r="CG11" s="134" t="n">
        <v>0</v>
      </c>
      <c r="CH11" s="8"/>
      <c r="CI11" s="134" t="n">
        <v>0</v>
      </c>
      <c r="CJ11" s="8"/>
      <c r="CK11" s="134" t="n">
        <v>0</v>
      </c>
      <c r="CL11" s="8"/>
      <c r="CM11" s="134" t="n">
        <v>0</v>
      </c>
      <c r="CN11" s="8"/>
      <c r="CO11" s="134" t="n">
        <v>0</v>
      </c>
      <c r="CP11" s="8"/>
      <c r="CQ11" s="134" t="n">
        <v>0</v>
      </c>
      <c r="CR11" s="8"/>
      <c r="CS11" s="134" t="n">
        <v>0</v>
      </c>
      <c r="CT11" s="8"/>
      <c r="CU11" s="134" t="n">
        <v>0</v>
      </c>
      <c r="CV11" s="8"/>
      <c r="CW11" s="134" t="n">
        <v>0</v>
      </c>
      <c r="CX11" s="8"/>
      <c r="CY11" s="134" t="n">
        <v>0</v>
      </c>
      <c r="CZ11" s="8"/>
      <c r="DA11" s="134" t="n">
        <v>1.85</v>
      </c>
    </row>
    <row r="12" customFormat="false" ht="15.75" hidden="false" customHeight="false" outlineLevel="0" collapsed="false">
      <c r="B12" s="14"/>
      <c r="C12" s="14"/>
      <c r="D12" s="14"/>
      <c r="E12" s="14"/>
      <c r="F12" s="14"/>
      <c r="G12" s="14"/>
      <c r="H12" s="48" t="s">
        <v>109</v>
      </c>
      <c r="I12" s="135" t="n">
        <v>0</v>
      </c>
      <c r="J12" s="8"/>
      <c r="K12" s="135" t="n">
        <v>0</v>
      </c>
      <c r="L12" s="8"/>
      <c r="M12" s="135" t="n">
        <v>20</v>
      </c>
      <c r="N12" s="8"/>
      <c r="O12" s="135" t="n">
        <v>0</v>
      </c>
      <c r="P12" s="8"/>
      <c r="Q12" s="135" t="n">
        <v>0</v>
      </c>
      <c r="R12" s="8"/>
      <c r="S12" s="135" t="n">
        <v>0</v>
      </c>
      <c r="T12" s="8"/>
      <c r="U12" s="135" t="n">
        <v>0</v>
      </c>
      <c r="V12" s="8"/>
      <c r="W12" s="135" t="n">
        <v>0</v>
      </c>
      <c r="X12" s="8"/>
      <c r="Y12" s="135" t="n">
        <v>0</v>
      </c>
      <c r="Z12" s="8"/>
      <c r="AA12" s="135" t="n">
        <v>0</v>
      </c>
      <c r="AB12" s="8"/>
      <c r="AC12" s="135" t="n">
        <v>0</v>
      </c>
      <c r="AD12" s="8"/>
      <c r="AE12" s="135" t="n">
        <v>20</v>
      </c>
      <c r="AF12" s="8"/>
      <c r="AG12" s="135" t="n">
        <v>0</v>
      </c>
      <c r="AH12" s="8"/>
      <c r="AI12" s="135" t="n">
        <v>0</v>
      </c>
      <c r="AJ12" s="8"/>
      <c r="AK12" s="135" t="n">
        <v>0</v>
      </c>
      <c r="AL12" s="8"/>
      <c r="AM12" s="135" t="n">
        <v>0</v>
      </c>
      <c r="AN12" s="8"/>
      <c r="AO12" s="135" t="n">
        <v>0</v>
      </c>
      <c r="AP12" s="8"/>
      <c r="AQ12" s="135" t="n">
        <v>0</v>
      </c>
      <c r="AR12" s="8"/>
      <c r="AS12" s="135" t="n">
        <v>0</v>
      </c>
      <c r="AT12" s="8"/>
      <c r="AU12" s="135" t="n">
        <v>0</v>
      </c>
      <c r="AV12" s="8"/>
      <c r="AW12" s="135" t="n">
        <v>0</v>
      </c>
      <c r="AX12" s="8"/>
      <c r="AY12" s="135" t="n">
        <v>0</v>
      </c>
      <c r="AZ12" s="8"/>
      <c r="BA12" s="135" t="n">
        <v>0</v>
      </c>
      <c r="BB12" s="8"/>
      <c r="BC12" s="135" t="n">
        <v>0</v>
      </c>
      <c r="BD12" s="8"/>
      <c r="BE12" s="135" t="n">
        <v>0</v>
      </c>
      <c r="BF12" s="8"/>
      <c r="BG12" s="135" t="n">
        <v>0</v>
      </c>
      <c r="BH12" s="8"/>
      <c r="BI12" s="135" t="n">
        <v>0</v>
      </c>
      <c r="BJ12" s="8"/>
      <c r="BK12" s="135" t="n">
        <v>0</v>
      </c>
      <c r="BL12" s="8"/>
      <c r="BM12" s="135" t="n">
        <v>0</v>
      </c>
      <c r="BN12" s="8"/>
      <c r="BO12" s="135" t="n">
        <v>0</v>
      </c>
      <c r="BP12" s="8"/>
      <c r="BQ12" s="135" t="n">
        <v>0</v>
      </c>
      <c r="BR12" s="8"/>
      <c r="BS12" s="135" t="n">
        <v>0</v>
      </c>
      <c r="BT12" s="8"/>
      <c r="BU12" s="135" t="n">
        <v>0</v>
      </c>
      <c r="BV12" s="8"/>
      <c r="BW12" s="135" t="n">
        <v>0</v>
      </c>
      <c r="BX12" s="8"/>
      <c r="BY12" s="135" t="n">
        <v>0</v>
      </c>
      <c r="BZ12" s="8"/>
      <c r="CA12" s="135" t="n">
        <v>0</v>
      </c>
      <c r="CB12" s="8"/>
      <c r="CC12" s="135" t="n">
        <v>0</v>
      </c>
      <c r="CD12" s="8"/>
      <c r="CE12" s="135" t="n">
        <v>0</v>
      </c>
      <c r="CF12" s="8"/>
      <c r="CG12" s="135" t="n">
        <v>0</v>
      </c>
      <c r="CH12" s="8"/>
      <c r="CI12" s="135" t="n">
        <v>0</v>
      </c>
      <c r="CJ12" s="8"/>
      <c r="CK12" s="135" t="n">
        <v>0</v>
      </c>
      <c r="CL12" s="8"/>
      <c r="CM12" s="135" t="n">
        <v>0</v>
      </c>
      <c r="CN12" s="8"/>
      <c r="CO12" s="135" t="n">
        <v>0</v>
      </c>
      <c r="CP12" s="8"/>
      <c r="CQ12" s="135" t="n">
        <v>0</v>
      </c>
      <c r="CR12" s="8"/>
      <c r="CS12" s="135" t="n">
        <v>0</v>
      </c>
      <c r="CT12" s="8"/>
      <c r="CU12" s="135" t="n">
        <v>0</v>
      </c>
      <c r="CV12" s="8"/>
      <c r="CW12" s="135" t="n">
        <v>0</v>
      </c>
      <c r="CX12" s="8"/>
      <c r="CY12" s="135" t="n">
        <v>0</v>
      </c>
      <c r="CZ12" s="8"/>
      <c r="DA12" s="135" t="n">
        <v>20</v>
      </c>
    </row>
    <row r="13" customFormat="false" ht="15" hidden="false" customHeight="false" outlineLevel="0" collapsed="false">
      <c r="B13" s="14"/>
      <c r="C13" s="14"/>
      <c r="D13" s="14"/>
      <c r="E13" s="14"/>
      <c r="F13" s="14"/>
      <c r="G13" s="48" t="s">
        <v>111</v>
      </c>
      <c r="H13" s="14"/>
      <c r="I13" s="134" t="n">
        <v>0</v>
      </c>
      <c r="J13" s="8"/>
      <c r="K13" s="134" t="n">
        <v>0</v>
      </c>
      <c r="L13" s="8"/>
      <c r="M13" s="134" t="n">
        <v>20</v>
      </c>
      <c r="N13" s="8"/>
      <c r="O13" s="134" t="n">
        <v>0</v>
      </c>
      <c r="P13" s="8"/>
      <c r="Q13" s="134" t="n">
        <v>0</v>
      </c>
      <c r="R13" s="8"/>
      <c r="S13" s="134" t="n">
        <v>0</v>
      </c>
      <c r="T13" s="8"/>
      <c r="U13" s="134" t="n">
        <v>0</v>
      </c>
      <c r="V13" s="8"/>
      <c r="W13" s="134" t="n">
        <v>0</v>
      </c>
      <c r="X13" s="8"/>
      <c r="Y13" s="134" t="n">
        <v>0</v>
      </c>
      <c r="Z13" s="8"/>
      <c r="AA13" s="134" t="n">
        <v>0</v>
      </c>
      <c r="AB13" s="8"/>
      <c r="AC13" s="134" t="n">
        <v>0</v>
      </c>
      <c r="AD13" s="8"/>
      <c r="AE13" s="134" t="n">
        <v>20</v>
      </c>
      <c r="AF13" s="8"/>
      <c r="AG13" s="134" t="n">
        <v>0</v>
      </c>
      <c r="AH13" s="8"/>
      <c r="AI13" s="134" t="n">
        <v>0</v>
      </c>
      <c r="AJ13" s="8"/>
      <c r="AK13" s="134" t="n">
        <v>0</v>
      </c>
      <c r="AL13" s="8"/>
      <c r="AM13" s="134" t="n">
        <v>0</v>
      </c>
      <c r="AN13" s="8"/>
      <c r="AO13" s="134" t="n">
        <v>0</v>
      </c>
      <c r="AP13" s="8"/>
      <c r="AQ13" s="134" t="n">
        <v>0</v>
      </c>
      <c r="AR13" s="8"/>
      <c r="AS13" s="134" t="n">
        <v>0</v>
      </c>
      <c r="AT13" s="8"/>
      <c r="AU13" s="134" t="n">
        <v>1.85</v>
      </c>
      <c r="AV13" s="8"/>
      <c r="AW13" s="134" t="n">
        <v>1.85</v>
      </c>
      <c r="AX13" s="8"/>
      <c r="AY13" s="134" t="n">
        <v>0</v>
      </c>
      <c r="AZ13" s="8"/>
      <c r="BA13" s="134" t="n">
        <v>0</v>
      </c>
      <c r="BB13" s="8"/>
      <c r="BC13" s="134" t="n">
        <v>0</v>
      </c>
      <c r="BD13" s="8"/>
      <c r="BE13" s="134" t="n">
        <v>0</v>
      </c>
      <c r="BF13" s="8"/>
      <c r="BG13" s="134" t="n">
        <v>0</v>
      </c>
      <c r="BH13" s="8"/>
      <c r="BI13" s="134" t="n">
        <v>0</v>
      </c>
      <c r="BJ13" s="8"/>
      <c r="BK13" s="134" t="n">
        <v>0</v>
      </c>
      <c r="BL13" s="8"/>
      <c r="BM13" s="134" t="n">
        <v>0</v>
      </c>
      <c r="BN13" s="8"/>
      <c r="BO13" s="134" t="n">
        <v>0</v>
      </c>
      <c r="BP13" s="8"/>
      <c r="BQ13" s="134" t="n">
        <v>0</v>
      </c>
      <c r="BR13" s="8"/>
      <c r="BS13" s="134" t="n">
        <v>0</v>
      </c>
      <c r="BT13" s="8"/>
      <c r="BU13" s="134" t="n">
        <v>0</v>
      </c>
      <c r="BV13" s="8"/>
      <c r="BW13" s="134" t="n">
        <v>0</v>
      </c>
      <c r="BX13" s="8"/>
      <c r="BY13" s="134" t="n">
        <v>0</v>
      </c>
      <c r="BZ13" s="8"/>
      <c r="CA13" s="134" t="n">
        <v>0</v>
      </c>
      <c r="CB13" s="8"/>
      <c r="CC13" s="134" t="n">
        <v>0</v>
      </c>
      <c r="CD13" s="8"/>
      <c r="CE13" s="134" t="n">
        <v>0</v>
      </c>
      <c r="CF13" s="8"/>
      <c r="CG13" s="134" t="n">
        <v>0</v>
      </c>
      <c r="CH13" s="8"/>
      <c r="CI13" s="134" t="n">
        <v>0</v>
      </c>
      <c r="CJ13" s="8"/>
      <c r="CK13" s="134" t="n">
        <v>0</v>
      </c>
      <c r="CL13" s="8"/>
      <c r="CM13" s="134" t="n">
        <v>0</v>
      </c>
      <c r="CN13" s="8"/>
      <c r="CO13" s="134" t="n">
        <v>0</v>
      </c>
      <c r="CP13" s="8"/>
      <c r="CQ13" s="134" t="n">
        <v>0</v>
      </c>
      <c r="CR13" s="8"/>
      <c r="CS13" s="134" t="n">
        <v>0</v>
      </c>
      <c r="CT13" s="8"/>
      <c r="CU13" s="134" t="n">
        <v>0</v>
      </c>
      <c r="CV13" s="8"/>
      <c r="CW13" s="134" t="n">
        <v>0</v>
      </c>
      <c r="CX13" s="8"/>
      <c r="CY13" s="134" t="n">
        <v>0</v>
      </c>
      <c r="CZ13" s="8"/>
      <c r="DA13" s="134" t="n">
        <v>21.85</v>
      </c>
    </row>
    <row r="14" customFormat="false" ht="15" hidden="false" customHeight="false" outlineLevel="0" collapsed="false">
      <c r="B14" s="14"/>
      <c r="C14" s="14"/>
      <c r="D14" s="14"/>
      <c r="E14" s="14"/>
      <c r="F14" s="14"/>
      <c r="G14" s="48" t="s">
        <v>112</v>
      </c>
      <c r="H14" s="14"/>
      <c r="I14" s="134" t="n">
        <v>0</v>
      </c>
      <c r="J14" s="8"/>
      <c r="K14" s="134" t="n">
        <v>0</v>
      </c>
      <c r="L14" s="8"/>
      <c r="M14" s="134" t="n">
        <v>0</v>
      </c>
      <c r="N14" s="8"/>
      <c r="O14" s="134" t="n">
        <v>0</v>
      </c>
      <c r="P14" s="8"/>
      <c r="Q14" s="134" t="n">
        <v>0</v>
      </c>
      <c r="R14" s="8"/>
      <c r="S14" s="134" t="n">
        <v>0</v>
      </c>
      <c r="T14" s="8"/>
      <c r="U14" s="134" t="n">
        <v>0</v>
      </c>
      <c r="V14" s="8"/>
      <c r="W14" s="134" t="n">
        <v>0</v>
      </c>
      <c r="X14" s="8"/>
      <c r="Y14" s="134" t="n">
        <v>-45</v>
      </c>
      <c r="Z14" s="8"/>
      <c r="AA14" s="134" t="n">
        <v>141.66</v>
      </c>
      <c r="AB14" s="8"/>
      <c r="AC14" s="134" t="n">
        <v>1245</v>
      </c>
      <c r="AD14" s="8"/>
      <c r="AE14" s="134" t="n">
        <v>1341.66</v>
      </c>
      <c r="AF14" s="8"/>
      <c r="AG14" s="134" t="n">
        <v>0</v>
      </c>
      <c r="AH14" s="8"/>
      <c r="AI14" s="134" t="n">
        <v>0</v>
      </c>
      <c r="AJ14" s="8"/>
      <c r="AK14" s="134" t="n">
        <v>0</v>
      </c>
      <c r="AL14" s="8"/>
      <c r="AM14" s="134" t="n">
        <v>0</v>
      </c>
      <c r="AN14" s="8"/>
      <c r="AO14" s="134" t="n">
        <v>0</v>
      </c>
      <c r="AP14" s="8"/>
      <c r="AQ14" s="134" t="n">
        <v>0</v>
      </c>
      <c r="AR14" s="8"/>
      <c r="AS14" s="134" t="n">
        <v>0</v>
      </c>
      <c r="AT14" s="8"/>
      <c r="AU14" s="134" t="n">
        <v>0</v>
      </c>
      <c r="AV14" s="8"/>
      <c r="AW14" s="134" t="n">
        <v>0</v>
      </c>
      <c r="AX14" s="8"/>
      <c r="AY14" s="134" t="n">
        <v>0</v>
      </c>
      <c r="AZ14" s="8"/>
      <c r="BA14" s="134" t="n">
        <v>0</v>
      </c>
      <c r="BB14" s="8"/>
      <c r="BC14" s="134" t="n">
        <v>0</v>
      </c>
      <c r="BD14" s="8"/>
      <c r="BE14" s="134" t="n">
        <v>0</v>
      </c>
      <c r="BF14" s="8"/>
      <c r="BG14" s="134" t="n">
        <v>0</v>
      </c>
      <c r="BH14" s="8"/>
      <c r="BI14" s="134" t="n">
        <v>0</v>
      </c>
      <c r="BJ14" s="8"/>
      <c r="BK14" s="134" t="n">
        <v>0</v>
      </c>
      <c r="BL14" s="8"/>
      <c r="BM14" s="134" t="n">
        <v>0</v>
      </c>
      <c r="BN14" s="8"/>
      <c r="BO14" s="134" t="n">
        <v>0</v>
      </c>
      <c r="BP14" s="8"/>
      <c r="BQ14" s="134" t="n">
        <v>0</v>
      </c>
      <c r="BR14" s="8"/>
      <c r="BS14" s="134" t="n">
        <v>0</v>
      </c>
      <c r="BT14" s="8"/>
      <c r="BU14" s="134" t="n">
        <v>0</v>
      </c>
      <c r="BV14" s="8"/>
      <c r="BW14" s="134" t="n">
        <v>0</v>
      </c>
      <c r="BX14" s="8"/>
      <c r="BY14" s="134" t="n">
        <v>0</v>
      </c>
      <c r="BZ14" s="8"/>
      <c r="CA14" s="134" t="n">
        <v>0</v>
      </c>
      <c r="CB14" s="8"/>
      <c r="CC14" s="134" t="n">
        <v>0</v>
      </c>
      <c r="CD14" s="8"/>
      <c r="CE14" s="134" t="n">
        <v>0</v>
      </c>
      <c r="CF14" s="8"/>
      <c r="CG14" s="134" t="n">
        <v>0</v>
      </c>
      <c r="CH14" s="8"/>
      <c r="CI14" s="134" t="n">
        <v>0</v>
      </c>
      <c r="CJ14" s="8"/>
      <c r="CK14" s="134" t="n">
        <v>0</v>
      </c>
      <c r="CL14" s="8"/>
      <c r="CM14" s="134" t="n">
        <v>0</v>
      </c>
      <c r="CN14" s="8"/>
      <c r="CO14" s="134" t="n">
        <v>0</v>
      </c>
      <c r="CP14" s="8"/>
      <c r="CQ14" s="134" t="n">
        <v>0</v>
      </c>
      <c r="CR14" s="8"/>
      <c r="CS14" s="134" t="n">
        <v>0</v>
      </c>
      <c r="CT14" s="8"/>
      <c r="CU14" s="134" t="n">
        <v>0</v>
      </c>
      <c r="CV14" s="8"/>
      <c r="CW14" s="134" t="n">
        <v>0</v>
      </c>
      <c r="CX14" s="8"/>
      <c r="CY14" s="134" t="n">
        <v>0</v>
      </c>
      <c r="CZ14" s="8"/>
      <c r="DA14" s="134" t="n">
        <v>1341.66</v>
      </c>
    </row>
    <row r="15" customFormat="false" ht="15" hidden="false" customHeight="false" outlineLevel="0" collapsed="false">
      <c r="B15" s="14"/>
      <c r="C15" s="14"/>
      <c r="D15" s="14"/>
      <c r="E15" s="14"/>
      <c r="F15" s="14"/>
      <c r="G15" s="48" t="s">
        <v>114</v>
      </c>
      <c r="H15" s="14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</row>
    <row r="16" customFormat="false" ht="15" hidden="false" customHeight="false" outlineLevel="0" collapsed="false">
      <c r="B16" s="14"/>
      <c r="C16" s="14"/>
      <c r="D16" s="14"/>
      <c r="E16" s="14"/>
      <c r="F16" s="14"/>
      <c r="G16" s="14"/>
      <c r="H16" s="48" t="s">
        <v>115</v>
      </c>
      <c r="I16" s="134" t="n">
        <v>0</v>
      </c>
      <c r="J16" s="8"/>
      <c r="K16" s="134" t="n">
        <v>0</v>
      </c>
      <c r="L16" s="8"/>
      <c r="M16" s="134" t="n">
        <v>0</v>
      </c>
      <c r="N16" s="8"/>
      <c r="O16" s="134" t="n">
        <v>0</v>
      </c>
      <c r="P16" s="8"/>
      <c r="Q16" s="134" t="n">
        <v>0</v>
      </c>
      <c r="R16" s="8"/>
      <c r="S16" s="134" t="n">
        <v>0</v>
      </c>
      <c r="T16" s="8"/>
      <c r="U16" s="134" t="n">
        <v>0</v>
      </c>
      <c r="V16" s="8"/>
      <c r="W16" s="134" t="n">
        <v>0</v>
      </c>
      <c r="X16" s="8"/>
      <c r="Y16" s="134" t="n">
        <v>0</v>
      </c>
      <c r="Z16" s="8"/>
      <c r="AA16" s="134" t="n">
        <v>0</v>
      </c>
      <c r="AB16" s="8"/>
      <c r="AC16" s="134" t="n">
        <v>0</v>
      </c>
      <c r="AD16" s="8"/>
      <c r="AE16" s="134" t="n">
        <v>0</v>
      </c>
      <c r="AF16" s="8"/>
      <c r="AG16" s="134" t="n">
        <v>24751.05</v>
      </c>
      <c r="AH16" s="8"/>
      <c r="AI16" s="134" t="n">
        <v>0</v>
      </c>
      <c r="AJ16" s="8"/>
      <c r="AK16" s="134" t="n">
        <v>24751.05</v>
      </c>
      <c r="AL16" s="8"/>
      <c r="AM16" s="134" t="n">
        <v>0</v>
      </c>
      <c r="AN16" s="8"/>
      <c r="AO16" s="134" t="n">
        <v>0</v>
      </c>
      <c r="AP16" s="8"/>
      <c r="AQ16" s="134" t="n">
        <v>0</v>
      </c>
      <c r="AR16" s="8"/>
      <c r="AS16" s="134" t="n">
        <v>0</v>
      </c>
      <c r="AT16" s="8"/>
      <c r="AU16" s="134" t="n">
        <v>0</v>
      </c>
      <c r="AV16" s="8"/>
      <c r="AW16" s="134" t="n">
        <v>0</v>
      </c>
      <c r="AX16" s="8"/>
      <c r="AY16" s="134" t="n">
        <v>0</v>
      </c>
      <c r="AZ16" s="8"/>
      <c r="BA16" s="134" t="n">
        <v>0</v>
      </c>
      <c r="BB16" s="8"/>
      <c r="BC16" s="134" t="n">
        <v>0</v>
      </c>
      <c r="BD16" s="8"/>
      <c r="BE16" s="134" t="n">
        <v>0</v>
      </c>
      <c r="BF16" s="8"/>
      <c r="BG16" s="134" t="n">
        <v>0</v>
      </c>
      <c r="BH16" s="8"/>
      <c r="BI16" s="134" t="n">
        <v>0</v>
      </c>
      <c r="BJ16" s="8"/>
      <c r="BK16" s="134" t="n">
        <v>0</v>
      </c>
      <c r="BL16" s="8"/>
      <c r="BM16" s="134" t="n">
        <v>0</v>
      </c>
      <c r="BN16" s="8"/>
      <c r="BO16" s="134" t="n">
        <v>0</v>
      </c>
      <c r="BP16" s="8"/>
      <c r="BQ16" s="134" t="n">
        <v>0</v>
      </c>
      <c r="BR16" s="8"/>
      <c r="BS16" s="134" t="n">
        <v>0</v>
      </c>
      <c r="BT16" s="8"/>
      <c r="BU16" s="134" t="n">
        <v>0</v>
      </c>
      <c r="BV16" s="8"/>
      <c r="BW16" s="134" t="n">
        <v>0</v>
      </c>
      <c r="BX16" s="8"/>
      <c r="BY16" s="134" t="n">
        <v>0</v>
      </c>
      <c r="BZ16" s="8"/>
      <c r="CA16" s="134" t="n">
        <v>0</v>
      </c>
      <c r="CB16" s="8"/>
      <c r="CC16" s="134" t="n">
        <v>0</v>
      </c>
      <c r="CD16" s="8"/>
      <c r="CE16" s="134" t="n">
        <v>0</v>
      </c>
      <c r="CF16" s="8"/>
      <c r="CG16" s="134" t="n">
        <v>0</v>
      </c>
      <c r="CH16" s="8"/>
      <c r="CI16" s="134" t="n">
        <v>0</v>
      </c>
      <c r="CJ16" s="8"/>
      <c r="CK16" s="134" t="n">
        <v>0</v>
      </c>
      <c r="CL16" s="8"/>
      <c r="CM16" s="134" t="n">
        <v>0</v>
      </c>
      <c r="CN16" s="8"/>
      <c r="CO16" s="134" t="n">
        <v>0</v>
      </c>
      <c r="CP16" s="8"/>
      <c r="CQ16" s="134" t="n">
        <v>0</v>
      </c>
      <c r="CR16" s="8"/>
      <c r="CS16" s="134" t="n">
        <v>0</v>
      </c>
      <c r="CT16" s="8"/>
      <c r="CU16" s="134" t="n">
        <v>0</v>
      </c>
      <c r="CV16" s="8"/>
      <c r="CW16" s="134" t="n">
        <v>0</v>
      </c>
      <c r="CX16" s="8"/>
      <c r="CY16" s="134" t="n">
        <v>0</v>
      </c>
      <c r="CZ16" s="8"/>
      <c r="DA16" s="134" t="n">
        <v>24751.05</v>
      </c>
    </row>
    <row r="17" customFormat="false" ht="15" hidden="false" customHeight="false" outlineLevel="0" collapsed="false">
      <c r="B17" s="14"/>
      <c r="C17" s="14"/>
      <c r="D17" s="14"/>
      <c r="E17" s="14"/>
      <c r="F17" s="14"/>
      <c r="G17" s="14"/>
      <c r="H17" s="48" t="s">
        <v>116</v>
      </c>
      <c r="I17" s="134" t="n">
        <v>45</v>
      </c>
      <c r="J17" s="8"/>
      <c r="K17" s="134" t="n">
        <v>1810</v>
      </c>
      <c r="L17" s="8"/>
      <c r="M17" s="134" t="n">
        <v>0</v>
      </c>
      <c r="N17" s="8"/>
      <c r="O17" s="134" t="n">
        <v>105</v>
      </c>
      <c r="P17" s="8"/>
      <c r="Q17" s="134" t="n">
        <v>0</v>
      </c>
      <c r="R17" s="8"/>
      <c r="S17" s="134" t="n">
        <v>5100</v>
      </c>
      <c r="T17" s="8"/>
      <c r="U17" s="134" t="n">
        <v>880</v>
      </c>
      <c r="V17" s="8"/>
      <c r="W17" s="134" t="n">
        <v>426</v>
      </c>
      <c r="X17" s="8"/>
      <c r="Y17" s="134" t="n">
        <v>85</v>
      </c>
      <c r="Z17" s="8"/>
      <c r="AA17" s="134" t="n">
        <v>306.57</v>
      </c>
      <c r="AB17" s="8"/>
      <c r="AC17" s="134" t="n">
        <v>95.47</v>
      </c>
      <c r="AD17" s="8"/>
      <c r="AE17" s="134" t="n">
        <v>8853.04</v>
      </c>
      <c r="AF17" s="8"/>
      <c r="AG17" s="134" t="n">
        <v>0</v>
      </c>
      <c r="AH17" s="8"/>
      <c r="AI17" s="134" t="n">
        <v>0</v>
      </c>
      <c r="AJ17" s="8"/>
      <c r="AK17" s="134" t="n">
        <v>0</v>
      </c>
      <c r="AL17" s="8"/>
      <c r="AM17" s="134" t="n">
        <v>0</v>
      </c>
      <c r="AN17" s="8"/>
      <c r="AO17" s="134" t="n">
        <v>0</v>
      </c>
      <c r="AP17" s="8"/>
      <c r="AQ17" s="134" t="n">
        <v>0</v>
      </c>
      <c r="AR17" s="8"/>
      <c r="AS17" s="134" t="n">
        <v>0</v>
      </c>
      <c r="AT17" s="8"/>
      <c r="AU17" s="134" t="n">
        <v>0</v>
      </c>
      <c r="AV17" s="8"/>
      <c r="AW17" s="134" t="n">
        <v>0</v>
      </c>
      <c r="AX17" s="8"/>
      <c r="AY17" s="134" t="n">
        <v>1725</v>
      </c>
      <c r="AZ17" s="8"/>
      <c r="BA17" s="134" t="n">
        <v>1356</v>
      </c>
      <c r="BB17" s="8"/>
      <c r="BC17" s="134" t="n">
        <v>1395</v>
      </c>
      <c r="BD17" s="8"/>
      <c r="BE17" s="134" t="n">
        <v>2185</v>
      </c>
      <c r="BF17" s="8"/>
      <c r="BG17" s="134" t="n">
        <v>864</v>
      </c>
      <c r="BH17" s="8"/>
      <c r="BI17" s="134" t="n">
        <v>4990</v>
      </c>
      <c r="BJ17" s="8"/>
      <c r="BK17" s="134" t="n">
        <v>3495</v>
      </c>
      <c r="BL17" s="8"/>
      <c r="BM17" s="134" t="n">
        <v>2778</v>
      </c>
      <c r="BN17" s="8"/>
      <c r="BO17" s="134" t="n">
        <v>1496</v>
      </c>
      <c r="BP17" s="8"/>
      <c r="BQ17" s="134" t="n">
        <v>926</v>
      </c>
      <c r="BR17" s="8"/>
      <c r="BS17" s="134" t="n">
        <v>6070</v>
      </c>
      <c r="BT17" s="8"/>
      <c r="BU17" s="134" t="n">
        <v>0</v>
      </c>
      <c r="BV17" s="8"/>
      <c r="BW17" s="134" t="n">
        <v>1014</v>
      </c>
      <c r="BX17" s="8"/>
      <c r="BY17" s="134" t="n">
        <v>1100</v>
      </c>
      <c r="BZ17" s="8"/>
      <c r="CA17" s="134" t="n">
        <v>0</v>
      </c>
      <c r="CB17" s="8"/>
      <c r="CC17" s="134" t="n">
        <v>1397</v>
      </c>
      <c r="CD17" s="8"/>
      <c r="CE17" s="134" t="n">
        <v>1392</v>
      </c>
      <c r="CF17" s="8"/>
      <c r="CG17" s="134" t="n">
        <v>310</v>
      </c>
      <c r="CH17" s="8"/>
      <c r="CI17" s="134" t="n">
        <v>0</v>
      </c>
      <c r="CJ17" s="8"/>
      <c r="CK17" s="134" t="n">
        <v>0</v>
      </c>
      <c r="CL17" s="8"/>
      <c r="CM17" s="134" t="n">
        <v>296</v>
      </c>
      <c r="CN17" s="8"/>
      <c r="CO17" s="134" t="n">
        <v>2300</v>
      </c>
      <c r="CP17" s="8"/>
      <c r="CQ17" s="134" t="n">
        <v>926</v>
      </c>
      <c r="CR17" s="8"/>
      <c r="CS17" s="134" t="n">
        <v>741</v>
      </c>
      <c r="CT17" s="8"/>
      <c r="CU17" s="134" t="n">
        <v>785</v>
      </c>
      <c r="CV17" s="8"/>
      <c r="CW17" s="134" t="n">
        <v>0</v>
      </c>
      <c r="CX17" s="8"/>
      <c r="CY17" s="134" t="n">
        <v>37541</v>
      </c>
      <c r="CZ17" s="8"/>
      <c r="DA17" s="134" t="n">
        <v>46394.04</v>
      </c>
    </row>
    <row r="18" customFormat="false" ht="15.75" hidden="false" customHeight="false" outlineLevel="0" collapsed="false">
      <c r="B18" s="14"/>
      <c r="C18" s="14"/>
      <c r="D18" s="14"/>
      <c r="E18" s="14"/>
      <c r="F18" s="14"/>
      <c r="G18" s="14"/>
      <c r="H18" s="48" t="s">
        <v>118</v>
      </c>
      <c r="I18" s="135" t="n">
        <v>0</v>
      </c>
      <c r="J18" s="8"/>
      <c r="K18" s="135" t="n">
        <v>0</v>
      </c>
      <c r="L18" s="8"/>
      <c r="M18" s="135" t="n">
        <v>0</v>
      </c>
      <c r="N18" s="8"/>
      <c r="O18" s="135" t="n">
        <v>0</v>
      </c>
      <c r="P18" s="8"/>
      <c r="Q18" s="135" t="n">
        <v>0</v>
      </c>
      <c r="R18" s="8"/>
      <c r="S18" s="135" t="n">
        <v>0</v>
      </c>
      <c r="T18" s="8"/>
      <c r="U18" s="135" t="n">
        <v>0</v>
      </c>
      <c r="V18" s="8"/>
      <c r="W18" s="135" t="n">
        <v>0</v>
      </c>
      <c r="X18" s="8"/>
      <c r="Y18" s="135" t="n">
        <v>0</v>
      </c>
      <c r="Z18" s="8"/>
      <c r="AA18" s="135" t="n">
        <v>0</v>
      </c>
      <c r="AB18" s="8"/>
      <c r="AC18" s="135" t="n">
        <v>0</v>
      </c>
      <c r="AD18" s="8"/>
      <c r="AE18" s="135" t="n">
        <v>0</v>
      </c>
      <c r="AF18" s="8"/>
      <c r="AG18" s="135" t="n">
        <v>0</v>
      </c>
      <c r="AH18" s="8"/>
      <c r="AI18" s="135" t="n">
        <v>0</v>
      </c>
      <c r="AJ18" s="8"/>
      <c r="AK18" s="135" t="n">
        <v>0</v>
      </c>
      <c r="AL18" s="8"/>
      <c r="AM18" s="135" t="n">
        <v>0</v>
      </c>
      <c r="AN18" s="8"/>
      <c r="AO18" s="135" t="n">
        <v>0</v>
      </c>
      <c r="AP18" s="8"/>
      <c r="AQ18" s="135" t="n">
        <v>0</v>
      </c>
      <c r="AR18" s="8"/>
      <c r="AS18" s="135" t="n">
        <v>0</v>
      </c>
      <c r="AT18" s="8"/>
      <c r="AU18" s="135" t="n">
        <v>128.49</v>
      </c>
      <c r="AV18" s="8"/>
      <c r="AW18" s="135" t="n">
        <v>128.49</v>
      </c>
      <c r="AX18" s="8"/>
      <c r="AY18" s="135" t="n">
        <v>0</v>
      </c>
      <c r="AZ18" s="8"/>
      <c r="BA18" s="135" t="n">
        <v>0</v>
      </c>
      <c r="BB18" s="8"/>
      <c r="BC18" s="135" t="n">
        <v>0</v>
      </c>
      <c r="BD18" s="8"/>
      <c r="BE18" s="135" t="n">
        <v>0</v>
      </c>
      <c r="BF18" s="8"/>
      <c r="BG18" s="135" t="n">
        <v>0</v>
      </c>
      <c r="BH18" s="8"/>
      <c r="BI18" s="135" t="n">
        <v>0</v>
      </c>
      <c r="BJ18" s="8"/>
      <c r="BK18" s="135" t="n">
        <v>0</v>
      </c>
      <c r="BL18" s="8"/>
      <c r="BM18" s="135" t="n">
        <v>0</v>
      </c>
      <c r="BN18" s="8"/>
      <c r="BO18" s="135" t="n">
        <v>0</v>
      </c>
      <c r="BP18" s="8"/>
      <c r="BQ18" s="135" t="n">
        <v>0</v>
      </c>
      <c r="BR18" s="8"/>
      <c r="BS18" s="135" t="n">
        <v>0</v>
      </c>
      <c r="BT18" s="8"/>
      <c r="BU18" s="135" t="n">
        <v>0</v>
      </c>
      <c r="BV18" s="8"/>
      <c r="BW18" s="135" t="n">
        <v>0</v>
      </c>
      <c r="BX18" s="8"/>
      <c r="BY18" s="135" t="n">
        <v>0</v>
      </c>
      <c r="BZ18" s="8"/>
      <c r="CA18" s="135" t="n">
        <v>0</v>
      </c>
      <c r="CB18" s="8"/>
      <c r="CC18" s="135" t="n">
        <v>0</v>
      </c>
      <c r="CD18" s="8"/>
      <c r="CE18" s="135" t="n">
        <v>0</v>
      </c>
      <c r="CF18" s="8"/>
      <c r="CG18" s="135" t="n">
        <v>0</v>
      </c>
      <c r="CH18" s="8"/>
      <c r="CI18" s="135" t="n">
        <v>0</v>
      </c>
      <c r="CJ18" s="8"/>
      <c r="CK18" s="135" t="n">
        <v>0</v>
      </c>
      <c r="CL18" s="8"/>
      <c r="CM18" s="135" t="n">
        <v>0</v>
      </c>
      <c r="CN18" s="8"/>
      <c r="CO18" s="135" t="n">
        <v>0</v>
      </c>
      <c r="CP18" s="8"/>
      <c r="CQ18" s="135" t="n">
        <v>0</v>
      </c>
      <c r="CR18" s="8"/>
      <c r="CS18" s="135" t="n">
        <v>0</v>
      </c>
      <c r="CT18" s="8"/>
      <c r="CU18" s="135" t="n">
        <v>0</v>
      </c>
      <c r="CV18" s="8"/>
      <c r="CW18" s="135" t="n">
        <v>0</v>
      </c>
      <c r="CX18" s="8"/>
      <c r="CY18" s="135" t="n">
        <v>0</v>
      </c>
      <c r="CZ18" s="8"/>
      <c r="DA18" s="135" t="n">
        <v>128.49</v>
      </c>
    </row>
    <row r="19" customFormat="false" ht="15" hidden="false" customHeight="false" outlineLevel="0" collapsed="false">
      <c r="B19" s="14"/>
      <c r="C19" s="14"/>
      <c r="D19" s="14"/>
      <c r="E19" s="14"/>
      <c r="F19" s="14"/>
      <c r="G19" s="48" t="s">
        <v>120</v>
      </c>
      <c r="H19" s="14"/>
      <c r="I19" s="134" t="n">
        <v>45</v>
      </c>
      <c r="J19" s="8"/>
      <c r="K19" s="134" t="n">
        <v>1810</v>
      </c>
      <c r="L19" s="8"/>
      <c r="M19" s="134" t="n">
        <v>0</v>
      </c>
      <c r="N19" s="8"/>
      <c r="O19" s="134" t="n">
        <v>105</v>
      </c>
      <c r="P19" s="8"/>
      <c r="Q19" s="134" t="n">
        <v>0</v>
      </c>
      <c r="R19" s="8"/>
      <c r="S19" s="134" t="n">
        <v>5100</v>
      </c>
      <c r="T19" s="8"/>
      <c r="U19" s="134" t="n">
        <v>880</v>
      </c>
      <c r="V19" s="8"/>
      <c r="W19" s="134" t="n">
        <v>426</v>
      </c>
      <c r="X19" s="8"/>
      <c r="Y19" s="134" t="n">
        <v>85</v>
      </c>
      <c r="Z19" s="8"/>
      <c r="AA19" s="134" t="n">
        <v>306.57</v>
      </c>
      <c r="AB19" s="8"/>
      <c r="AC19" s="134" t="n">
        <v>95.47</v>
      </c>
      <c r="AD19" s="8"/>
      <c r="AE19" s="134" t="n">
        <v>8853.04</v>
      </c>
      <c r="AF19" s="8"/>
      <c r="AG19" s="134" t="n">
        <v>24751.05</v>
      </c>
      <c r="AH19" s="8"/>
      <c r="AI19" s="134" t="n">
        <v>0</v>
      </c>
      <c r="AJ19" s="8"/>
      <c r="AK19" s="134" t="n">
        <v>24751.05</v>
      </c>
      <c r="AL19" s="8"/>
      <c r="AM19" s="134" t="n">
        <v>0</v>
      </c>
      <c r="AN19" s="8"/>
      <c r="AO19" s="134" t="n">
        <v>0</v>
      </c>
      <c r="AP19" s="8"/>
      <c r="AQ19" s="134" t="n">
        <v>0</v>
      </c>
      <c r="AR19" s="8"/>
      <c r="AS19" s="134" t="n">
        <v>0</v>
      </c>
      <c r="AT19" s="8"/>
      <c r="AU19" s="134" t="n">
        <v>128.49</v>
      </c>
      <c r="AV19" s="8"/>
      <c r="AW19" s="134" t="n">
        <v>128.49</v>
      </c>
      <c r="AX19" s="8"/>
      <c r="AY19" s="134" t="n">
        <v>1725</v>
      </c>
      <c r="AZ19" s="8"/>
      <c r="BA19" s="134" t="n">
        <v>1356</v>
      </c>
      <c r="BB19" s="8"/>
      <c r="BC19" s="134" t="n">
        <v>1395</v>
      </c>
      <c r="BD19" s="8"/>
      <c r="BE19" s="134" t="n">
        <v>2185</v>
      </c>
      <c r="BF19" s="8"/>
      <c r="BG19" s="134" t="n">
        <v>864</v>
      </c>
      <c r="BH19" s="8"/>
      <c r="BI19" s="134" t="n">
        <v>4990</v>
      </c>
      <c r="BJ19" s="8"/>
      <c r="BK19" s="134" t="n">
        <v>3495</v>
      </c>
      <c r="BL19" s="8"/>
      <c r="BM19" s="134" t="n">
        <v>2778</v>
      </c>
      <c r="BN19" s="8"/>
      <c r="BO19" s="134" t="n">
        <v>1496</v>
      </c>
      <c r="BP19" s="8"/>
      <c r="BQ19" s="134" t="n">
        <v>926</v>
      </c>
      <c r="BR19" s="8"/>
      <c r="BS19" s="134" t="n">
        <v>6070</v>
      </c>
      <c r="BT19" s="8"/>
      <c r="BU19" s="134" t="n">
        <v>0</v>
      </c>
      <c r="BV19" s="8"/>
      <c r="BW19" s="134" t="n">
        <v>1014</v>
      </c>
      <c r="BX19" s="8"/>
      <c r="BY19" s="134" t="n">
        <v>1100</v>
      </c>
      <c r="BZ19" s="8"/>
      <c r="CA19" s="134" t="n">
        <v>0</v>
      </c>
      <c r="CB19" s="8"/>
      <c r="CC19" s="134" t="n">
        <v>1397</v>
      </c>
      <c r="CD19" s="8"/>
      <c r="CE19" s="134" t="n">
        <v>1392</v>
      </c>
      <c r="CF19" s="8"/>
      <c r="CG19" s="134" t="n">
        <v>310</v>
      </c>
      <c r="CH19" s="8"/>
      <c r="CI19" s="134" t="n">
        <v>0</v>
      </c>
      <c r="CJ19" s="8"/>
      <c r="CK19" s="134" t="n">
        <v>0</v>
      </c>
      <c r="CL19" s="8"/>
      <c r="CM19" s="134" t="n">
        <v>296</v>
      </c>
      <c r="CN19" s="8"/>
      <c r="CO19" s="134" t="n">
        <v>2300</v>
      </c>
      <c r="CP19" s="8"/>
      <c r="CQ19" s="134" t="n">
        <v>926</v>
      </c>
      <c r="CR19" s="8"/>
      <c r="CS19" s="134" t="n">
        <v>741</v>
      </c>
      <c r="CT19" s="8"/>
      <c r="CU19" s="134" t="n">
        <v>785</v>
      </c>
      <c r="CV19" s="8"/>
      <c r="CW19" s="134" t="n">
        <v>0</v>
      </c>
      <c r="CX19" s="8"/>
      <c r="CY19" s="134" t="n">
        <v>37541</v>
      </c>
      <c r="CZ19" s="8"/>
      <c r="DA19" s="134" t="n">
        <v>71273.58</v>
      </c>
    </row>
    <row r="20" customFormat="false" ht="15" hidden="false" customHeight="false" outlineLevel="0" collapsed="false">
      <c r="B20" s="14"/>
      <c r="C20" s="14"/>
      <c r="D20" s="14"/>
      <c r="E20" s="14"/>
      <c r="F20" s="14"/>
      <c r="G20" s="48" t="s">
        <v>121</v>
      </c>
      <c r="H20" s="14"/>
      <c r="I20" s="134" t="n">
        <v>0</v>
      </c>
      <c r="J20" s="8"/>
      <c r="K20" s="134" t="n">
        <v>0</v>
      </c>
      <c r="L20" s="8"/>
      <c r="M20" s="134" t="n">
        <v>0</v>
      </c>
      <c r="N20" s="8"/>
      <c r="O20" s="134" t="n">
        <v>0</v>
      </c>
      <c r="P20" s="8"/>
      <c r="Q20" s="134" t="n">
        <v>0</v>
      </c>
      <c r="R20" s="8"/>
      <c r="S20" s="134" t="n">
        <v>0</v>
      </c>
      <c r="T20" s="8"/>
      <c r="U20" s="134" t="n">
        <v>0</v>
      </c>
      <c r="V20" s="8"/>
      <c r="W20" s="134" t="n">
        <v>0</v>
      </c>
      <c r="X20" s="8"/>
      <c r="Y20" s="134" t="n">
        <v>0</v>
      </c>
      <c r="Z20" s="8"/>
      <c r="AA20" s="134" t="n">
        <v>0</v>
      </c>
      <c r="AB20" s="8"/>
      <c r="AC20" s="134" t="n">
        <v>0</v>
      </c>
      <c r="AD20" s="8"/>
      <c r="AE20" s="134" t="n">
        <v>0</v>
      </c>
      <c r="AF20" s="8"/>
      <c r="AG20" s="134" t="n">
        <v>0</v>
      </c>
      <c r="AH20" s="8"/>
      <c r="AI20" s="134" t="n">
        <v>0</v>
      </c>
      <c r="AJ20" s="8"/>
      <c r="AK20" s="134" t="n">
        <v>0</v>
      </c>
      <c r="AL20" s="8"/>
      <c r="AM20" s="134" t="n">
        <v>0</v>
      </c>
      <c r="AN20" s="8"/>
      <c r="AO20" s="134" t="n">
        <v>0</v>
      </c>
      <c r="AP20" s="8"/>
      <c r="AQ20" s="134" t="n">
        <v>0</v>
      </c>
      <c r="AR20" s="8"/>
      <c r="AS20" s="134" t="n">
        <v>0</v>
      </c>
      <c r="AT20" s="8"/>
      <c r="AU20" s="134" t="n">
        <v>204.84</v>
      </c>
      <c r="AV20" s="8"/>
      <c r="AW20" s="134" t="n">
        <v>204.84</v>
      </c>
      <c r="AX20" s="8"/>
      <c r="AY20" s="134" t="n">
        <v>0</v>
      </c>
      <c r="AZ20" s="8"/>
      <c r="BA20" s="134" t="n">
        <v>0</v>
      </c>
      <c r="BB20" s="8"/>
      <c r="BC20" s="134" t="n">
        <v>0</v>
      </c>
      <c r="BD20" s="8"/>
      <c r="BE20" s="134" t="n">
        <v>0</v>
      </c>
      <c r="BF20" s="8"/>
      <c r="BG20" s="134" t="n">
        <v>0</v>
      </c>
      <c r="BH20" s="8"/>
      <c r="BI20" s="134" t="n">
        <v>0</v>
      </c>
      <c r="BJ20" s="8"/>
      <c r="BK20" s="134" t="n">
        <v>0</v>
      </c>
      <c r="BL20" s="8"/>
      <c r="BM20" s="134" t="n">
        <v>0</v>
      </c>
      <c r="BN20" s="8"/>
      <c r="BO20" s="134" t="n">
        <v>0</v>
      </c>
      <c r="BP20" s="8"/>
      <c r="BQ20" s="134" t="n">
        <v>0</v>
      </c>
      <c r="BR20" s="8"/>
      <c r="BS20" s="134" t="n">
        <v>0</v>
      </c>
      <c r="BT20" s="8"/>
      <c r="BU20" s="134" t="n">
        <v>0</v>
      </c>
      <c r="BV20" s="8"/>
      <c r="BW20" s="134" t="n">
        <v>0</v>
      </c>
      <c r="BX20" s="8"/>
      <c r="BY20" s="134" t="n">
        <v>0</v>
      </c>
      <c r="BZ20" s="8"/>
      <c r="CA20" s="134" t="n">
        <v>0</v>
      </c>
      <c r="CB20" s="8"/>
      <c r="CC20" s="134" t="n">
        <v>0</v>
      </c>
      <c r="CD20" s="8"/>
      <c r="CE20" s="134" t="n">
        <v>0</v>
      </c>
      <c r="CF20" s="8"/>
      <c r="CG20" s="134" t="n">
        <v>0</v>
      </c>
      <c r="CH20" s="8"/>
      <c r="CI20" s="134" t="n">
        <v>0</v>
      </c>
      <c r="CJ20" s="8"/>
      <c r="CK20" s="134" t="n">
        <v>0</v>
      </c>
      <c r="CL20" s="8"/>
      <c r="CM20" s="134" t="n">
        <v>0</v>
      </c>
      <c r="CN20" s="8"/>
      <c r="CO20" s="134" t="n">
        <v>0</v>
      </c>
      <c r="CP20" s="8"/>
      <c r="CQ20" s="134" t="n">
        <v>0</v>
      </c>
      <c r="CR20" s="8"/>
      <c r="CS20" s="134" t="n">
        <v>0</v>
      </c>
      <c r="CT20" s="8"/>
      <c r="CU20" s="134" t="n">
        <v>0</v>
      </c>
      <c r="CV20" s="8"/>
      <c r="CW20" s="134" t="n">
        <v>0</v>
      </c>
      <c r="CX20" s="8"/>
      <c r="CY20" s="134" t="n">
        <v>0</v>
      </c>
      <c r="CZ20" s="8"/>
      <c r="DA20" s="134" t="n">
        <v>204.84</v>
      </c>
    </row>
    <row r="21" customFormat="false" ht="15" hidden="false" customHeight="false" outlineLevel="0" collapsed="false">
      <c r="B21" s="14"/>
      <c r="C21" s="14"/>
      <c r="D21" s="14"/>
      <c r="E21" s="14"/>
      <c r="F21" s="14"/>
      <c r="G21" s="48" t="s">
        <v>122</v>
      </c>
      <c r="H21" s="14"/>
      <c r="I21" s="134" t="n">
        <v>0</v>
      </c>
      <c r="J21" s="8"/>
      <c r="K21" s="134" t="n">
        <v>0</v>
      </c>
      <c r="L21" s="8"/>
      <c r="M21" s="134" t="n">
        <v>0</v>
      </c>
      <c r="N21" s="8"/>
      <c r="O21" s="134" t="n">
        <v>0</v>
      </c>
      <c r="P21" s="8"/>
      <c r="Q21" s="134" t="n">
        <v>0</v>
      </c>
      <c r="R21" s="8"/>
      <c r="S21" s="134" t="n">
        <v>0</v>
      </c>
      <c r="T21" s="8"/>
      <c r="U21" s="134" t="n">
        <v>0</v>
      </c>
      <c r="V21" s="8"/>
      <c r="W21" s="134" t="n">
        <v>0</v>
      </c>
      <c r="X21" s="8"/>
      <c r="Y21" s="134" t="n">
        <v>0</v>
      </c>
      <c r="Z21" s="8"/>
      <c r="AA21" s="134" t="n">
        <v>0</v>
      </c>
      <c r="AB21" s="8"/>
      <c r="AC21" s="134" t="n">
        <v>0</v>
      </c>
      <c r="AD21" s="8"/>
      <c r="AE21" s="134" t="n">
        <v>0</v>
      </c>
      <c r="AF21" s="8"/>
      <c r="AG21" s="134" t="n">
        <v>0</v>
      </c>
      <c r="AH21" s="8"/>
      <c r="AI21" s="134" t="n">
        <v>0</v>
      </c>
      <c r="AJ21" s="8"/>
      <c r="AK21" s="134" t="n">
        <v>0</v>
      </c>
      <c r="AL21" s="8"/>
      <c r="AM21" s="134" t="n">
        <v>0</v>
      </c>
      <c r="AN21" s="8"/>
      <c r="AO21" s="134" t="n">
        <v>0</v>
      </c>
      <c r="AP21" s="8"/>
      <c r="AQ21" s="134" t="n">
        <v>0</v>
      </c>
      <c r="AR21" s="8"/>
      <c r="AS21" s="134" t="n">
        <v>0</v>
      </c>
      <c r="AT21" s="8"/>
      <c r="AU21" s="134" t="n">
        <v>3793104.35</v>
      </c>
      <c r="AV21" s="8"/>
      <c r="AW21" s="134" t="n">
        <v>3793104.35</v>
      </c>
      <c r="AX21" s="8"/>
      <c r="AY21" s="134" t="n">
        <v>0</v>
      </c>
      <c r="AZ21" s="8"/>
      <c r="BA21" s="134" t="n">
        <v>0</v>
      </c>
      <c r="BB21" s="8"/>
      <c r="BC21" s="134" t="n">
        <v>0</v>
      </c>
      <c r="BD21" s="8"/>
      <c r="BE21" s="134" t="n">
        <v>0</v>
      </c>
      <c r="BF21" s="8"/>
      <c r="BG21" s="134" t="n">
        <v>0</v>
      </c>
      <c r="BH21" s="8"/>
      <c r="BI21" s="134" t="n">
        <v>0</v>
      </c>
      <c r="BJ21" s="8"/>
      <c r="BK21" s="134" t="n">
        <v>0</v>
      </c>
      <c r="BL21" s="8"/>
      <c r="BM21" s="134" t="n">
        <v>0</v>
      </c>
      <c r="BN21" s="8"/>
      <c r="BO21" s="134" t="n">
        <v>0</v>
      </c>
      <c r="BP21" s="8"/>
      <c r="BQ21" s="134" t="n">
        <v>0</v>
      </c>
      <c r="BR21" s="8"/>
      <c r="BS21" s="134" t="n">
        <v>0</v>
      </c>
      <c r="BT21" s="8"/>
      <c r="BU21" s="134" t="n">
        <v>0</v>
      </c>
      <c r="BV21" s="8"/>
      <c r="BW21" s="134" t="n">
        <v>0</v>
      </c>
      <c r="BX21" s="8"/>
      <c r="BY21" s="134" t="n">
        <v>0</v>
      </c>
      <c r="BZ21" s="8"/>
      <c r="CA21" s="134" t="n">
        <v>0</v>
      </c>
      <c r="CB21" s="8"/>
      <c r="CC21" s="134" t="n">
        <v>0</v>
      </c>
      <c r="CD21" s="8"/>
      <c r="CE21" s="134" t="n">
        <v>0</v>
      </c>
      <c r="CF21" s="8"/>
      <c r="CG21" s="134" t="n">
        <v>0</v>
      </c>
      <c r="CH21" s="8"/>
      <c r="CI21" s="134" t="n">
        <v>0</v>
      </c>
      <c r="CJ21" s="8"/>
      <c r="CK21" s="134" t="n">
        <v>0</v>
      </c>
      <c r="CL21" s="8"/>
      <c r="CM21" s="134" t="n">
        <v>0</v>
      </c>
      <c r="CN21" s="8"/>
      <c r="CO21" s="134" t="n">
        <v>0</v>
      </c>
      <c r="CP21" s="8"/>
      <c r="CQ21" s="134" t="n">
        <v>0</v>
      </c>
      <c r="CR21" s="8"/>
      <c r="CS21" s="134" t="n">
        <v>0</v>
      </c>
      <c r="CT21" s="8"/>
      <c r="CU21" s="134" t="n">
        <v>0</v>
      </c>
      <c r="CV21" s="8"/>
      <c r="CW21" s="134" t="n">
        <v>0</v>
      </c>
      <c r="CX21" s="8"/>
      <c r="CY21" s="134" t="n">
        <v>0</v>
      </c>
      <c r="CZ21" s="8"/>
      <c r="DA21" s="134" t="n">
        <v>3793104.35</v>
      </c>
    </row>
    <row r="22" customFormat="false" ht="15.75" hidden="false" customHeight="false" outlineLevel="0" collapsed="false">
      <c r="B22" s="14"/>
      <c r="C22" s="14"/>
      <c r="D22" s="14"/>
      <c r="E22" s="14"/>
      <c r="F22" s="14"/>
      <c r="G22" s="48" t="s">
        <v>124</v>
      </c>
      <c r="H22" s="14"/>
      <c r="I22" s="135" t="n">
        <v>0</v>
      </c>
      <c r="J22" s="8"/>
      <c r="K22" s="135" t="n">
        <v>0</v>
      </c>
      <c r="L22" s="8"/>
      <c r="M22" s="135" t="n">
        <v>0</v>
      </c>
      <c r="N22" s="8"/>
      <c r="O22" s="135" t="n">
        <v>0</v>
      </c>
      <c r="P22" s="8"/>
      <c r="Q22" s="135" t="n">
        <v>0</v>
      </c>
      <c r="R22" s="8"/>
      <c r="S22" s="135" t="n">
        <v>0</v>
      </c>
      <c r="T22" s="8"/>
      <c r="U22" s="135" t="n">
        <v>0</v>
      </c>
      <c r="V22" s="8"/>
      <c r="W22" s="135" t="n">
        <v>0</v>
      </c>
      <c r="X22" s="8"/>
      <c r="Y22" s="135" t="n">
        <v>0</v>
      </c>
      <c r="Z22" s="8"/>
      <c r="AA22" s="135" t="n">
        <v>0</v>
      </c>
      <c r="AB22" s="8"/>
      <c r="AC22" s="135" t="n">
        <v>0</v>
      </c>
      <c r="AD22" s="8"/>
      <c r="AE22" s="135" t="n">
        <v>0</v>
      </c>
      <c r="AF22" s="8"/>
      <c r="AG22" s="135" t="n">
        <v>0</v>
      </c>
      <c r="AH22" s="8"/>
      <c r="AI22" s="135" t="n">
        <v>87761.93</v>
      </c>
      <c r="AJ22" s="8"/>
      <c r="AK22" s="135" t="n">
        <v>87761.93</v>
      </c>
      <c r="AL22" s="8"/>
      <c r="AM22" s="135" t="n">
        <v>0</v>
      </c>
      <c r="AN22" s="8"/>
      <c r="AO22" s="135" t="n">
        <v>0</v>
      </c>
      <c r="AP22" s="8"/>
      <c r="AQ22" s="135" t="n">
        <v>0</v>
      </c>
      <c r="AR22" s="8"/>
      <c r="AS22" s="135" t="n">
        <v>0</v>
      </c>
      <c r="AT22" s="8"/>
      <c r="AU22" s="135" t="n">
        <v>0</v>
      </c>
      <c r="AV22" s="8"/>
      <c r="AW22" s="135" t="n">
        <v>0</v>
      </c>
      <c r="AX22" s="8"/>
      <c r="AY22" s="135" t="n">
        <v>0</v>
      </c>
      <c r="AZ22" s="8"/>
      <c r="BA22" s="135" t="n">
        <v>0</v>
      </c>
      <c r="BB22" s="8"/>
      <c r="BC22" s="135" t="n">
        <v>0</v>
      </c>
      <c r="BD22" s="8"/>
      <c r="BE22" s="135" t="n">
        <v>0</v>
      </c>
      <c r="BF22" s="8"/>
      <c r="BG22" s="135" t="n">
        <v>0</v>
      </c>
      <c r="BH22" s="8"/>
      <c r="BI22" s="135" t="n">
        <v>0</v>
      </c>
      <c r="BJ22" s="8"/>
      <c r="BK22" s="135" t="n">
        <v>0</v>
      </c>
      <c r="BL22" s="8"/>
      <c r="BM22" s="135" t="n">
        <v>0</v>
      </c>
      <c r="BN22" s="8"/>
      <c r="BO22" s="135" t="n">
        <v>0</v>
      </c>
      <c r="BP22" s="8"/>
      <c r="BQ22" s="135" t="n">
        <v>0</v>
      </c>
      <c r="BR22" s="8"/>
      <c r="BS22" s="135" t="n">
        <v>0</v>
      </c>
      <c r="BT22" s="8"/>
      <c r="BU22" s="135" t="n">
        <v>0</v>
      </c>
      <c r="BV22" s="8"/>
      <c r="BW22" s="135" t="n">
        <v>0</v>
      </c>
      <c r="BX22" s="8"/>
      <c r="BY22" s="135" t="n">
        <v>0</v>
      </c>
      <c r="BZ22" s="8"/>
      <c r="CA22" s="135" t="n">
        <v>0</v>
      </c>
      <c r="CB22" s="8"/>
      <c r="CC22" s="135" t="n">
        <v>0</v>
      </c>
      <c r="CD22" s="8"/>
      <c r="CE22" s="135" t="n">
        <v>0</v>
      </c>
      <c r="CF22" s="8"/>
      <c r="CG22" s="135" t="n">
        <v>0</v>
      </c>
      <c r="CH22" s="8"/>
      <c r="CI22" s="135" t="n">
        <v>0</v>
      </c>
      <c r="CJ22" s="8"/>
      <c r="CK22" s="135" t="n">
        <v>0</v>
      </c>
      <c r="CL22" s="8"/>
      <c r="CM22" s="135" t="n">
        <v>0</v>
      </c>
      <c r="CN22" s="8"/>
      <c r="CO22" s="135" t="n">
        <v>0</v>
      </c>
      <c r="CP22" s="8"/>
      <c r="CQ22" s="135" t="n">
        <v>0</v>
      </c>
      <c r="CR22" s="8"/>
      <c r="CS22" s="135" t="n">
        <v>0</v>
      </c>
      <c r="CT22" s="8"/>
      <c r="CU22" s="135" t="n">
        <v>0</v>
      </c>
      <c r="CV22" s="8"/>
      <c r="CW22" s="135" t="n">
        <v>0</v>
      </c>
      <c r="CX22" s="8"/>
      <c r="CY22" s="135" t="n">
        <v>0</v>
      </c>
      <c r="CZ22" s="8"/>
      <c r="DA22" s="135" t="n">
        <v>87761.93</v>
      </c>
    </row>
    <row r="23" customFormat="false" ht="15" hidden="false" customHeight="false" outlineLevel="0" collapsed="false">
      <c r="B23" s="14"/>
      <c r="C23" s="14"/>
      <c r="D23" s="14"/>
      <c r="E23" s="14"/>
      <c r="F23" s="48" t="s">
        <v>126</v>
      </c>
      <c r="G23" s="14"/>
      <c r="H23" s="14"/>
      <c r="I23" s="134" t="n">
        <v>45</v>
      </c>
      <c r="J23" s="8"/>
      <c r="K23" s="134" t="n">
        <v>1810</v>
      </c>
      <c r="L23" s="8"/>
      <c r="M23" s="134" t="n">
        <v>20</v>
      </c>
      <c r="N23" s="8"/>
      <c r="O23" s="134" t="n">
        <v>105</v>
      </c>
      <c r="P23" s="8"/>
      <c r="Q23" s="134" t="n">
        <v>0</v>
      </c>
      <c r="R23" s="8"/>
      <c r="S23" s="134" t="n">
        <v>5100</v>
      </c>
      <c r="T23" s="8"/>
      <c r="U23" s="134" t="n">
        <v>880</v>
      </c>
      <c r="V23" s="8"/>
      <c r="W23" s="134" t="n">
        <v>426</v>
      </c>
      <c r="X23" s="8"/>
      <c r="Y23" s="134" t="n">
        <v>40</v>
      </c>
      <c r="Z23" s="8"/>
      <c r="AA23" s="134" t="n">
        <v>448.23</v>
      </c>
      <c r="AB23" s="8"/>
      <c r="AC23" s="134" t="n">
        <v>1340.47</v>
      </c>
      <c r="AD23" s="8"/>
      <c r="AE23" s="134" t="n">
        <v>10214.7</v>
      </c>
      <c r="AF23" s="8"/>
      <c r="AG23" s="134" t="n">
        <v>24751.05</v>
      </c>
      <c r="AH23" s="8"/>
      <c r="AI23" s="134" t="n">
        <v>87761.93</v>
      </c>
      <c r="AJ23" s="8"/>
      <c r="AK23" s="134" t="n">
        <v>112512.98</v>
      </c>
      <c r="AL23" s="8"/>
      <c r="AM23" s="134" t="n">
        <v>0</v>
      </c>
      <c r="AN23" s="8"/>
      <c r="AO23" s="134" t="n">
        <v>0</v>
      </c>
      <c r="AP23" s="8"/>
      <c r="AQ23" s="134" t="n">
        <v>0</v>
      </c>
      <c r="AR23" s="8"/>
      <c r="AS23" s="134" t="n">
        <v>0</v>
      </c>
      <c r="AT23" s="8"/>
      <c r="AU23" s="134" t="n">
        <v>3793439.53</v>
      </c>
      <c r="AV23" s="8"/>
      <c r="AW23" s="134" t="n">
        <v>3793439.53</v>
      </c>
      <c r="AX23" s="8"/>
      <c r="AY23" s="134" t="n">
        <v>1725</v>
      </c>
      <c r="AZ23" s="8"/>
      <c r="BA23" s="134" t="n">
        <v>1356</v>
      </c>
      <c r="BB23" s="8"/>
      <c r="BC23" s="134" t="n">
        <v>1395</v>
      </c>
      <c r="BD23" s="8"/>
      <c r="BE23" s="134" t="n">
        <v>2185</v>
      </c>
      <c r="BF23" s="8"/>
      <c r="BG23" s="134" t="n">
        <v>864</v>
      </c>
      <c r="BH23" s="8"/>
      <c r="BI23" s="134" t="n">
        <v>4990</v>
      </c>
      <c r="BJ23" s="8"/>
      <c r="BK23" s="134" t="n">
        <v>3495</v>
      </c>
      <c r="BL23" s="8"/>
      <c r="BM23" s="134" t="n">
        <v>2778</v>
      </c>
      <c r="BN23" s="8"/>
      <c r="BO23" s="134" t="n">
        <v>1496</v>
      </c>
      <c r="BP23" s="8"/>
      <c r="BQ23" s="134" t="n">
        <v>926</v>
      </c>
      <c r="BR23" s="8"/>
      <c r="BS23" s="134" t="n">
        <v>6070</v>
      </c>
      <c r="BT23" s="8"/>
      <c r="BU23" s="134" t="n">
        <v>0</v>
      </c>
      <c r="BV23" s="8"/>
      <c r="BW23" s="134" t="n">
        <v>1014</v>
      </c>
      <c r="BX23" s="8"/>
      <c r="BY23" s="134" t="n">
        <v>1100</v>
      </c>
      <c r="BZ23" s="8"/>
      <c r="CA23" s="134" t="n">
        <v>0</v>
      </c>
      <c r="CB23" s="8"/>
      <c r="CC23" s="134" t="n">
        <v>1397</v>
      </c>
      <c r="CD23" s="8"/>
      <c r="CE23" s="134" t="n">
        <v>1392</v>
      </c>
      <c r="CF23" s="8"/>
      <c r="CG23" s="134" t="n">
        <v>310</v>
      </c>
      <c r="CH23" s="8"/>
      <c r="CI23" s="134" t="n">
        <v>0</v>
      </c>
      <c r="CJ23" s="8"/>
      <c r="CK23" s="134" t="n">
        <v>0</v>
      </c>
      <c r="CL23" s="8"/>
      <c r="CM23" s="134" t="n">
        <v>296</v>
      </c>
      <c r="CN23" s="8"/>
      <c r="CO23" s="134" t="n">
        <v>2300</v>
      </c>
      <c r="CP23" s="8"/>
      <c r="CQ23" s="134" t="n">
        <v>926</v>
      </c>
      <c r="CR23" s="8"/>
      <c r="CS23" s="134" t="n">
        <v>741</v>
      </c>
      <c r="CT23" s="8"/>
      <c r="CU23" s="134" t="n">
        <v>785</v>
      </c>
      <c r="CV23" s="8"/>
      <c r="CW23" s="134" t="n">
        <v>0</v>
      </c>
      <c r="CX23" s="8"/>
      <c r="CY23" s="134" t="n">
        <v>37541</v>
      </c>
      <c r="CZ23" s="8"/>
      <c r="DA23" s="134" t="n">
        <v>3953708.21</v>
      </c>
    </row>
    <row r="24" customFormat="false" ht="15" hidden="false" customHeight="false" outlineLevel="0" collapsed="false">
      <c r="B24" s="14"/>
      <c r="C24" s="14"/>
      <c r="D24" s="14"/>
      <c r="E24" s="14"/>
      <c r="F24" s="48" t="s">
        <v>127</v>
      </c>
      <c r="G24" s="14"/>
      <c r="H24" s="14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</row>
    <row r="25" customFormat="false" ht="15.75" hidden="false" customHeight="false" outlineLevel="0" collapsed="false">
      <c r="B25" s="14"/>
      <c r="C25" s="14"/>
      <c r="D25" s="14"/>
      <c r="E25" s="14"/>
      <c r="F25" s="14"/>
      <c r="G25" s="48" t="s">
        <v>128</v>
      </c>
      <c r="H25" s="14"/>
      <c r="I25" s="134" t="n">
        <v>0</v>
      </c>
      <c r="J25" s="8"/>
      <c r="K25" s="134" t="n">
        <v>0</v>
      </c>
      <c r="L25" s="8"/>
      <c r="M25" s="134" t="n">
        <v>0</v>
      </c>
      <c r="N25" s="8"/>
      <c r="O25" s="134" t="n">
        <v>0</v>
      </c>
      <c r="P25" s="8"/>
      <c r="Q25" s="134" t="n">
        <v>0</v>
      </c>
      <c r="R25" s="8"/>
      <c r="S25" s="134" t="n">
        <v>0</v>
      </c>
      <c r="T25" s="8"/>
      <c r="U25" s="134" t="n">
        <v>0</v>
      </c>
      <c r="V25" s="8"/>
      <c r="W25" s="134" t="n">
        <v>0</v>
      </c>
      <c r="X25" s="8"/>
      <c r="Y25" s="134" t="n">
        <v>0</v>
      </c>
      <c r="Z25" s="8"/>
      <c r="AA25" s="134" t="n">
        <v>0</v>
      </c>
      <c r="AB25" s="8"/>
      <c r="AC25" s="134" t="n">
        <v>0</v>
      </c>
      <c r="AD25" s="8"/>
      <c r="AE25" s="134" t="n">
        <v>0</v>
      </c>
      <c r="AF25" s="8"/>
      <c r="AG25" s="134" t="n">
        <v>152989.86</v>
      </c>
      <c r="AH25" s="8"/>
      <c r="AI25" s="134" t="n">
        <v>0</v>
      </c>
      <c r="AJ25" s="8"/>
      <c r="AK25" s="134" t="n">
        <v>152989.86</v>
      </c>
      <c r="AL25" s="8"/>
      <c r="AM25" s="134" t="n">
        <v>0</v>
      </c>
      <c r="AN25" s="8"/>
      <c r="AO25" s="134" t="n">
        <v>0</v>
      </c>
      <c r="AP25" s="8"/>
      <c r="AQ25" s="134" t="n">
        <v>0</v>
      </c>
      <c r="AR25" s="8"/>
      <c r="AS25" s="134" t="n">
        <v>0</v>
      </c>
      <c r="AT25" s="8"/>
      <c r="AU25" s="134" t="n">
        <v>0</v>
      </c>
      <c r="AV25" s="8"/>
      <c r="AW25" s="134" t="n">
        <v>0</v>
      </c>
      <c r="AX25" s="8"/>
      <c r="AY25" s="134" t="n">
        <v>0</v>
      </c>
      <c r="AZ25" s="8"/>
      <c r="BA25" s="134" t="n">
        <v>0</v>
      </c>
      <c r="BB25" s="8"/>
      <c r="BC25" s="134" t="n">
        <v>0</v>
      </c>
      <c r="BD25" s="8"/>
      <c r="BE25" s="134" t="n">
        <v>0</v>
      </c>
      <c r="BF25" s="8"/>
      <c r="BG25" s="134" t="n">
        <v>0</v>
      </c>
      <c r="BH25" s="8"/>
      <c r="BI25" s="134" t="n">
        <v>0</v>
      </c>
      <c r="BJ25" s="8"/>
      <c r="BK25" s="134" t="n">
        <v>0</v>
      </c>
      <c r="BL25" s="8"/>
      <c r="BM25" s="134" t="n">
        <v>0</v>
      </c>
      <c r="BN25" s="8"/>
      <c r="BO25" s="134" t="n">
        <v>0</v>
      </c>
      <c r="BP25" s="8"/>
      <c r="BQ25" s="134" t="n">
        <v>0</v>
      </c>
      <c r="BR25" s="8"/>
      <c r="BS25" s="134" t="n">
        <v>0</v>
      </c>
      <c r="BT25" s="8"/>
      <c r="BU25" s="134" t="n">
        <v>0</v>
      </c>
      <c r="BV25" s="8"/>
      <c r="BW25" s="134" t="n">
        <v>0</v>
      </c>
      <c r="BX25" s="8"/>
      <c r="BY25" s="134" t="n">
        <v>0</v>
      </c>
      <c r="BZ25" s="8"/>
      <c r="CA25" s="134" t="n">
        <v>0</v>
      </c>
      <c r="CB25" s="8"/>
      <c r="CC25" s="134" t="n">
        <v>0</v>
      </c>
      <c r="CD25" s="8"/>
      <c r="CE25" s="134" t="n">
        <v>0</v>
      </c>
      <c r="CF25" s="8"/>
      <c r="CG25" s="134" t="n">
        <v>0</v>
      </c>
      <c r="CH25" s="8"/>
      <c r="CI25" s="134" t="n">
        <v>0</v>
      </c>
      <c r="CJ25" s="8"/>
      <c r="CK25" s="134" t="n">
        <v>0</v>
      </c>
      <c r="CL25" s="8"/>
      <c r="CM25" s="134" t="n">
        <v>0</v>
      </c>
      <c r="CN25" s="8"/>
      <c r="CO25" s="134" t="n">
        <v>0</v>
      </c>
      <c r="CP25" s="8"/>
      <c r="CQ25" s="134" t="n">
        <v>0</v>
      </c>
      <c r="CR25" s="8"/>
      <c r="CS25" s="134" t="n">
        <v>0</v>
      </c>
      <c r="CT25" s="8"/>
      <c r="CU25" s="134" t="n">
        <v>0</v>
      </c>
      <c r="CV25" s="8"/>
      <c r="CW25" s="134" t="n">
        <v>0</v>
      </c>
      <c r="CX25" s="8"/>
      <c r="CY25" s="134" t="n">
        <v>0</v>
      </c>
      <c r="CZ25" s="8"/>
      <c r="DA25" s="134" t="n">
        <v>152989.86</v>
      </c>
    </row>
    <row r="26" customFormat="false" ht="15.75" hidden="false" customHeight="false" outlineLevel="0" collapsed="false">
      <c r="B26" s="14"/>
      <c r="C26" s="14"/>
      <c r="D26" s="14"/>
      <c r="E26" s="14"/>
      <c r="F26" s="48" t="s">
        <v>130</v>
      </c>
      <c r="G26" s="14"/>
      <c r="H26" s="14"/>
      <c r="I26" s="137" t="n">
        <v>0</v>
      </c>
      <c r="J26" s="8"/>
      <c r="K26" s="137" t="n">
        <v>0</v>
      </c>
      <c r="L26" s="8"/>
      <c r="M26" s="137" t="n">
        <v>0</v>
      </c>
      <c r="N26" s="8"/>
      <c r="O26" s="137" t="n">
        <v>0</v>
      </c>
      <c r="P26" s="8"/>
      <c r="Q26" s="137" t="n">
        <v>0</v>
      </c>
      <c r="R26" s="8"/>
      <c r="S26" s="137" t="n">
        <v>0</v>
      </c>
      <c r="T26" s="8"/>
      <c r="U26" s="137" t="n">
        <v>0</v>
      </c>
      <c r="V26" s="8"/>
      <c r="W26" s="137" t="n">
        <v>0</v>
      </c>
      <c r="X26" s="8"/>
      <c r="Y26" s="137" t="n">
        <v>0</v>
      </c>
      <c r="Z26" s="8"/>
      <c r="AA26" s="137" t="n">
        <v>0</v>
      </c>
      <c r="AB26" s="8"/>
      <c r="AC26" s="137" t="n">
        <v>0</v>
      </c>
      <c r="AD26" s="8"/>
      <c r="AE26" s="137" t="n">
        <v>0</v>
      </c>
      <c r="AF26" s="8"/>
      <c r="AG26" s="137" t="n">
        <v>152989.86</v>
      </c>
      <c r="AH26" s="8"/>
      <c r="AI26" s="137" t="n">
        <v>0</v>
      </c>
      <c r="AJ26" s="8"/>
      <c r="AK26" s="137" t="n">
        <v>152989.86</v>
      </c>
      <c r="AL26" s="8"/>
      <c r="AM26" s="137" t="n">
        <v>0</v>
      </c>
      <c r="AN26" s="8"/>
      <c r="AO26" s="137" t="n">
        <v>0</v>
      </c>
      <c r="AP26" s="8"/>
      <c r="AQ26" s="137" t="n">
        <v>0</v>
      </c>
      <c r="AR26" s="8"/>
      <c r="AS26" s="137" t="n">
        <v>0</v>
      </c>
      <c r="AT26" s="8"/>
      <c r="AU26" s="137" t="n">
        <v>0</v>
      </c>
      <c r="AV26" s="8"/>
      <c r="AW26" s="137" t="n">
        <v>0</v>
      </c>
      <c r="AX26" s="8"/>
      <c r="AY26" s="137" t="n">
        <v>0</v>
      </c>
      <c r="AZ26" s="8"/>
      <c r="BA26" s="137" t="n">
        <v>0</v>
      </c>
      <c r="BB26" s="8"/>
      <c r="BC26" s="137" t="n">
        <v>0</v>
      </c>
      <c r="BD26" s="8"/>
      <c r="BE26" s="137" t="n">
        <v>0</v>
      </c>
      <c r="BF26" s="8"/>
      <c r="BG26" s="137" t="n">
        <v>0</v>
      </c>
      <c r="BH26" s="8"/>
      <c r="BI26" s="137" t="n">
        <v>0</v>
      </c>
      <c r="BJ26" s="8"/>
      <c r="BK26" s="137" t="n">
        <v>0</v>
      </c>
      <c r="BL26" s="8"/>
      <c r="BM26" s="137" t="n">
        <v>0</v>
      </c>
      <c r="BN26" s="8"/>
      <c r="BO26" s="137" t="n">
        <v>0</v>
      </c>
      <c r="BP26" s="8"/>
      <c r="BQ26" s="137" t="n">
        <v>0</v>
      </c>
      <c r="BR26" s="8"/>
      <c r="BS26" s="137" t="n">
        <v>0</v>
      </c>
      <c r="BT26" s="8"/>
      <c r="BU26" s="137" t="n">
        <v>0</v>
      </c>
      <c r="BV26" s="8"/>
      <c r="BW26" s="137" t="n">
        <v>0</v>
      </c>
      <c r="BX26" s="8"/>
      <c r="BY26" s="137" t="n">
        <v>0</v>
      </c>
      <c r="BZ26" s="8"/>
      <c r="CA26" s="137" t="n">
        <v>0</v>
      </c>
      <c r="CB26" s="8"/>
      <c r="CC26" s="137" t="n">
        <v>0</v>
      </c>
      <c r="CD26" s="8"/>
      <c r="CE26" s="137" t="n">
        <v>0</v>
      </c>
      <c r="CF26" s="8"/>
      <c r="CG26" s="137" t="n">
        <v>0</v>
      </c>
      <c r="CH26" s="8"/>
      <c r="CI26" s="137" t="n">
        <v>0</v>
      </c>
      <c r="CJ26" s="8"/>
      <c r="CK26" s="137" t="n">
        <v>0</v>
      </c>
      <c r="CL26" s="8"/>
      <c r="CM26" s="137" t="n">
        <v>0</v>
      </c>
      <c r="CN26" s="8"/>
      <c r="CO26" s="137" t="n">
        <v>0</v>
      </c>
      <c r="CP26" s="8"/>
      <c r="CQ26" s="137" t="n">
        <v>0</v>
      </c>
      <c r="CR26" s="8"/>
      <c r="CS26" s="137" t="n">
        <v>0</v>
      </c>
      <c r="CT26" s="8"/>
      <c r="CU26" s="137" t="n">
        <v>0</v>
      </c>
      <c r="CV26" s="8"/>
      <c r="CW26" s="137" t="n">
        <v>0</v>
      </c>
      <c r="CX26" s="8"/>
      <c r="CY26" s="137" t="n">
        <v>0</v>
      </c>
      <c r="CZ26" s="8"/>
      <c r="DA26" s="137" t="n">
        <v>152989.86</v>
      </c>
    </row>
    <row r="27" customFormat="false" ht="15.75" hidden="false" customHeight="false" outlineLevel="0" collapsed="false">
      <c r="B27" s="14"/>
      <c r="C27" s="14"/>
      <c r="D27" s="14"/>
      <c r="E27" s="48" t="s">
        <v>131</v>
      </c>
      <c r="F27" s="14"/>
      <c r="G27" s="14"/>
      <c r="H27" s="14"/>
      <c r="I27" s="136" t="n">
        <v>45</v>
      </c>
      <c r="J27" s="8"/>
      <c r="K27" s="136" t="n">
        <v>1810</v>
      </c>
      <c r="L27" s="8"/>
      <c r="M27" s="136" t="n">
        <v>20</v>
      </c>
      <c r="N27" s="8"/>
      <c r="O27" s="136" t="n">
        <v>105</v>
      </c>
      <c r="P27" s="8"/>
      <c r="Q27" s="136" t="n">
        <v>0</v>
      </c>
      <c r="R27" s="8"/>
      <c r="S27" s="136" t="n">
        <v>5100</v>
      </c>
      <c r="T27" s="8"/>
      <c r="U27" s="136" t="n">
        <v>880</v>
      </c>
      <c r="V27" s="8"/>
      <c r="W27" s="136" t="n">
        <v>426</v>
      </c>
      <c r="X27" s="8"/>
      <c r="Y27" s="136" t="n">
        <v>40</v>
      </c>
      <c r="Z27" s="8"/>
      <c r="AA27" s="136" t="n">
        <v>448.23</v>
      </c>
      <c r="AB27" s="8"/>
      <c r="AC27" s="136" t="n">
        <v>1340.47</v>
      </c>
      <c r="AD27" s="8"/>
      <c r="AE27" s="136" t="n">
        <v>10214.7</v>
      </c>
      <c r="AF27" s="8"/>
      <c r="AG27" s="136" t="n">
        <v>177740.91</v>
      </c>
      <c r="AH27" s="8"/>
      <c r="AI27" s="136" t="n">
        <v>87761.93</v>
      </c>
      <c r="AJ27" s="8"/>
      <c r="AK27" s="136" t="n">
        <v>265502.84</v>
      </c>
      <c r="AL27" s="8"/>
      <c r="AM27" s="136" t="n">
        <v>0</v>
      </c>
      <c r="AN27" s="8"/>
      <c r="AO27" s="136" t="n">
        <v>0</v>
      </c>
      <c r="AP27" s="8"/>
      <c r="AQ27" s="136" t="n">
        <v>0</v>
      </c>
      <c r="AR27" s="8"/>
      <c r="AS27" s="136" t="n">
        <v>0</v>
      </c>
      <c r="AT27" s="8"/>
      <c r="AU27" s="136" t="n">
        <v>3793439.53</v>
      </c>
      <c r="AV27" s="8"/>
      <c r="AW27" s="136" t="n">
        <v>3793439.53</v>
      </c>
      <c r="AX27" s="8"/>
      <c r="AY27" s="136" t="n">
        <v>1725</v>
      </c>
      <c r="AZ27" s="8"/>
      <c r="BA27" s="136" t="n">
        <v>1356</v>
      </c>
      <c r="BB27" s="8"/>
      <c r="BC27" s="136" t="n">
        <v>1395</v>
      </c>
      <c r="BD27" s="8"/>
      <c r="BE27" s="136" t="n">
        <v>2185</v>
      </c>
      <c r="BF27" s="8"/>
      <c r="BG27" s="136" t="n">
        <v>864</v>
      </c>
      <c r="BH27" s="8"/>
      <c r="BI27" s="136" t="n">
        <v>4990</v>
      </c>
      <c r="BJ27" s="8"/>
      <c r="BK27" s="136" t="n">
        <v>3495</v>
      </c>
      <c r="BL27" s="8"/>
      <c r="BM27" s="136" t="n">
        <v>2778</v>
      </c>
      <c r="BN27" s="8"/>
      <c r="BO27" s="136" t="n">
        <v>1496</v>
      </c>
      <c r="BP27" s="8"/>
      <c r="BQ27" s="136" t="n">
        <v>926</v>
      </c>
      <c r="BR27" s="8"/>
      <c r="BS27" s="136" t="n">
        <v>6070</v>
      </c>
      <c r="BT27" s="8"/>
      <c r="BU27" s="136" t="n">
        <v>0</v>
      </c>
      <c r="BV27" s="8"/>
      <c r="BW27" s="136" t="n">
        <v>1014</v>
      </c>
      <c r="BX27" s="8"/>
      <c r="BY27" s="136" t="n">
        <v>1100</v>
      </c>
      <c r="BZ27" s="8"/>
      <c r="CA27" s="136" t="n">
        <v>0</v>
      </c>
      <c r="CB27" s="8"/>
      <c r="CC27" s="136" t="n">
        <v>1397</v>
      </c>
      <c r="CD27" s="8"/>
      <c r="CE27" s="136" t="n">
        <v>1392</v>
      </c>
      <c r="CF27" s="8"/>
      <c r="CG27" s="136" t="n">
        <v>310</v>
      </c>
      <c r="CH27" s="8"/>
      <c r="CI27" s="136" t="n">
        <v>0</v>
      </c>
      <c r="CJ27" s="8"/>
      <c r="CK27" s="136" t="n">
        <v>0</v>
      </c>
      <c r="CL27" s="8"/>
      <c r="CM27" s="136" t="n">
        <v>296</v>
      </c>
      <c r="CN27" s="8"/>
      <c r="CO27" s="136" t="n">
        <v>2300</v>
      </c>
      <c r="CP27" s="8"/>
      <c r="CQ27" s="136" t="n">
        <v>926</v>
      </c>
      <c r="CR27" s="8"/>
      <c r="CS27" s="136" t="n">
        <v>741</v>
      </c>
      <c r="CT27" s="8"/>
      <c r="CU27" s="136" t="n">
        <v>785</v>
      </c>
      <c r="CV27" s="8"/>
      <c r="CW27" s="136" t="n">
        <v>0</v>
      </c>
      <c r="CX27" s="8"/>
      <c r="CY27" s="136" t="n">
        <v>37541</v>
      </c>
      <c r="CZ27" s="8"/>
      <c r="DA27" s="136" t="n">
        <v>4106698.07</v>
      </c>
    </row>
    <row r="28" customFormat="false" ht="15" hidden="false" customHeight="false" outlineLevel="0" collapsed="false">
      <c r="B28" s="14"/>
      <c r="C28" s="14"/>
      <c r="D28" s="48" t="s">
        <v>132</v>
      </c>
      <c r="E28" s="14"/>
      <c r="F28" s="14"/>
      <c r="G28" s="14"/>
      <c r="H28" s="14"/>
      <c r="I28" s="134" t="n">
        <v>45</v>
      </c>
      <c r="J28" s="8"/>
      <c r="K28" s="134" t="n">
        <v>1810</v>
      </c>
      <c r="L28" s="8"/>
      <c r="M28" s="134" t="n">
        <v>20</v>
      </c>
      <c r="N28" s="8"/>
      <c r="O28" s="134" t="n">
        <v>105</v>
      </c>
      <c r="P28" s="8"/>
      <c r="Q28" s="134" t="n">
        <v>0</v>
      </c>
      <c r="R28" s="8"/>
      <c r="S28" s="134" t="n">
        <v>5100</v>
      </c>
      <c r="T28" s="8"/>
      <c r="U28" s="134" t="n">
        <v>880</v>
      </c>
      <c r="V28" s="8"/>
      <c r="W28" s="134" t="n">
        <v>426</v>
      </c>
      <c r="X28" s="8"/>
      <c r="Y28" s="134" t="n">
        <v>40</v>
      </c>
      <c r="Z28" s="8"/>
      <c r="AA28" s="134" t="n">
        <v>448.23</v>
      </c>
      <c r="AB28" s="8"/>
      <c r="AC28" s="134" t="n">
        <v>1340.47</v>
      </c>
      <c r="AD28" s="8"/>
      <c r="AE28" s="134" t="n">
        <v>10214.7</v>
      </c>
      <c r="AF28" s="8"/>
      <c r="AG28" s="134" t="n">
        <v>177740.91</v>
      </c>
      <c r="AH28" s="8"/>
      <c r="AI28" s="134" t="n">
        <v>87761.93</v>
      </c>
      <c r="AJ28" s="8"/>
      <c r="AK28" s="134" t="n">
        <v>265502.84</v>
      </c>
      <c r="AL28" s="8"/>
      <c r="AM28" s="134" t="n">
        <v>0</v>
      </c>
      <c r="AN28" s="8"/>
      <c r="AO28" s="134" t="n">
        <v>0</v>
      </c>
      <c r="AP28" s="8"/>
      <c r="AQ28" s="134" t="n">
        <v>0</v>
      </c>
      <c r="AR28" s="8"/>
      <c r="AS28" s="134" t="n">
        <v>0</v>
      </c>
      <c r="AT28" s="8"/>
      <c r="AU28" s="134" t="n">
        <v>3793439.53</v>
      </c>
      <c r="AV28" s="8"/>
      <c r="AW28" s="134" t="n">
        <v>3793439.53</v>
      </c>
      <c r="AX28" s="8"/>
      <c r="AY28" s="134" t="n">
        <v>1725</v>
      </c>
      <c r="AZ28" s="8"/>
      <c r="BA28" s="134" t="n">
        <v>1356</v>
      </c>
      <c r="BB28" s="8"/>
      <c r="BC28" s="134" t="n">
        <v>1395</v>
      </c>
      <c r="BD28" s="8"/>
      <c r="BE28" s="134" t="n">
        <v>2185</v>
      </c>
      <c r="BF28" s="8"/>
      <c r="BG28" s="134" t="n">
        <v>864</v>
      </c>
      <c r="BH28" s="8"/>
      <c r="BI28" s="134" t="n">
        <v>4990</v>
      </c>
      <c r="BJ28" s="8"/>
      <c r="BK28" s="134" t="n">
        <v>3495</v>
      </c>
      <c r="BL28" s="8"/>
      <c r="BM28" s="134" t="n">
        <v>2778</v>
      </c>
      <c r="BN28" s="8"/>
      <c r="BO28" s="134" t="n">
        <v>1496</v>
      </c>
      <c r="BP28" s="8"/>
      <c r="BQ28" s="134" t="n">
        <v>926</v>
      </c>
      <c r="BR28" s="8"/>
      <c r="BS28" s="134" t="n">
        <v>6070</v>
      </c>
      <c r="BT28" s="8"/>
      <c r="BU28" s="134" t="n">
        <v>0</v>
      </c>
      <c r="BV28" s="8"/>
      <c r="BW28" s="134" t="n">
        <v>1014</v>
      </c>
      <c r="BX28" s="8"/>
      <c r="BY28" s="134" t="n">
        <v>1100</v>
      </c>
      <c r="BZ28" s="8"/>
      <c r="CA28" s="134" t="n">
        <v>0</v>
      </c>
      <c r="CB28" s="8"/>
      <c r="CC28" s="134" t="n">
        <v>1397</v>
      </c>
      <c r="CD28" s="8"/>
      <c r="CE28" s="134" t="n">
        <v>1392</v>
      </c>
      <c r="CF28" s="8"/>
      <c r="CG28" s="134" t="n">
        <v>310</v>
      </c>
      <c r="CH28" s="8"/>
      <c r="CI28" s="134" t="n">
        <v>0</v>
      </c>
      <c r="CJ28" s="8"/>
      <c r="CK28" s="134" t="n">
        <v>0</v>
      </c>
      <c r="CL28" s="8"/>
      <c r="CM28" s="134" t="n">
        <v>296</v>
      </c>
      <c r="CN28" s="8"/>
      <c r="CO28" s="134" t="n">
        <v>2300</v>
      </c>
      <c r="CP28" s="8"/>
      <c r="CQ28" s="134" t="n">
        <v>926</v>
      </c>
      <c r="CR28" s="8"/>
      <c r="CS28" s="134" t="n">
        <v>741</v>
      </c>
      <c r="CT28" s="8"/>
      <c r="CU28" s="134" t="n">
        <v>785</v>
      </c>
      <c r="CV28" s="8"/>
      <c r="CW28" s="134" t="n">
        <v>0</v>
      </c>
      <c r="CX28" s="8"/>
      <c r="CY28" s="134" t="n">
        <v>37541</v>
      </c>
      <c r="CZ28" s="8"/>
      <c r="DA28" s="134" t="n">
        <v>4106698.07</v>
      </c>
    </row>
    <row r="29" customFormat="false" ht="15" hidden="false" customHeight="false" outlineLevel="0" collapsed="false">
      <c r="B29" s="14"/>
      <c r="C29" s="14"/>
      <c r="D29" s="14"/>
      <c r="E29" s="48" t="s">
        <v>12</v>
      </c>
      <c r="F29" s="14"/>
      <c r="G29" s="14"/>
      <c r="H29" s="14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</row>
    <row r="30" customFormat="false" ht="15" hidden="false" customHeight="false" outlineLevel="0" collapsed="false">
      <c r="B30" s="14"/>
      <c r="C30" s="14"/>
      <c r="D30" s="14"/>
      <c r="E30" s="14"/>
      <c r="F30" s="48" t="s">
        <v>133</v>
      </c>
      <c r="G30" s="14"/>
      <c r="H30" s="14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</row>
    <row r="31" customFormat="false" ht="15" hidden="false" customHeight="false" outlineLevel="0" collapsed="false">
      <c r="B31" s="14"/>
      <c r="C31" s="14"/>
      <c r="D31" s="14"/>
      <c r="E31" s="14"/>
      <c r="F31" s="14"/>
      <c r="G31" s="48" t="s">
        <v>134</v>
      </c>
      <c r="H31" s="14"/>
      <c r="I31" s="134" t="n">
        <v>0</v>
      </c>
      <c r="J31" s="8"/>
      <c r="K31" s="134" t="n">
        <v>0</v>
      </c>
      <c r="L31" s="8"/>
      <c r="M31" s="134" t="n">
        <v>0</v>
      </c>
      <c r="N31" s="8"/>
      <c r="O31" s="134" t="n">
        <v>0</v>
      </c>
      <c r="P31" s="8"/>
      <c r="Q31" s="134" t="n">
        <v>0</v>
      </c>
      <c r="R31" s="8"/>
      <c r="S31" s="134" t="n">
        <v>0</v>
      </c>
      <c r="T31" s="8"/>
      <c r="U31" s="134" t="n">
        <v>0</v>
      </c>
      <c r="V31" s="8"/>
      <c r="W31" s="134" t="n">
        <v>0</v>
      </c>
      <c r="X31" s="8"/>
      <c r="Y31" s="134" t="n">
        <v>0</v>
      </c>
      <c r="Z31" s="8"/>
      <c r="AA31" s="134" t="n">
        <v>0</v>
      </c>
      <c r="AB31" s="8"/>
      <c r="AC31" s="134" t="n">
        <v>0</v>
      </c>
      <c r="AD31" s="8"/>
      <c r="AE31" s="134" t="n">
        <v>0</v>
      </c>
      <c r="AF31" s="8"/>
      <c r="AG31" s="134" t="n">
        <v>0</v>
      </c>
      <c r="AH31" s="8"/>
      <c r="AI31" s="134" t="n">
        <v>3960</v>
      </c>
      <c r="AJ31" s="8"/>
      <c r="AK31" s="134" t="n">
        <v>3960</v>
      </c>
      <c r="AL31" s="8"/>
      <c r="AM31" s="134" t="n">
        <v>0</v>
      </c>
      <c r="AN31" s="8"/>
      <c r="AO31" s="134" t="n">
        <v>0</v>
      </c>
      <c r="AP31" s="8"/>
      <c r="AQ31" s="134" t="n">
        <v>67232.45</v>
      </c>
      <c r="AR31" s="8"/>
      <c r="AS31" s="134" t="n">
        <v>0</v>
      </c>
      <c r="AT31" s="8"/>
      <c r="AU31" s="134" t="n">
        <v>1545512.9</v>
      </c>
      <c r="AV31" s="8"/>
      <c r="AW31" s="134" t="n">
        <v>1612745.35</v>
      </c>
      <c r="AX31" s="8"/>
      <c r="AY31" s="134" t="n">
        <v>0</v>
      </c>
      <c r="AZ31" s="8"/>
      <c r="BA31" s="134" t="n">
        <v>0</v>
      </c>
      <c r="BB31" s="8"/>
      <c r="BC31" s="134" t="n">
        <v>0</v>
      </c>
      <c r="BD31" s="8"/>
      <c r="BE31" s="134" t="n">
        <v>0</v>
      </c>
      <c r="BF31" s="8"/>
      <c r="BG31" s="134" t="n">
        <v>0</v>
      </c>
      <c r="BH31" s="8"/>
      <c r="BI31" s="134" t="n">
        <v>0</v>
      </c>
      <c r="BJ31" s="8"/>
      <c r="BK31" s="134" t="n">
        <v>0</v>
      </c>
      <c r="BL31" s="8"/>
      <c r="BM31" s="134" t="n">
        <v>0</v>
      </c>
      <c r="BN31" s="8"/>
      <c r="BO31" s="134" t="n">
        <v>0</v>
      </c>
      <c r="BP31" s="8"/>
      <c r="BQ31" s="134" t="n">
        <v>0</v>
      </c>
      <c r="BR31" s="8"/>
      <c r="BS31" s="134" t="n">
        <v>0</v>
      </c>
      <c r="BT31" s="8"/>
      <c r="BU31" s="134" t="n">
        <v>0</v>
      </c>
      <c r="BV31" s="8"/>
      <c r="BW31" s="134" t="n">
        <v>0</v>
      </c>
      <c r="BX31" s="8"/>
      <c r="BY31" s="134" t="n">
        <v>0</v>
      </c>
      <c r="BZ31" s="8"/>
      <c r="CA31" s="134" t="n">
        <v>0</v>
      </c>
      <c r="CB31" s="8"/>
      <c r="CC31" s="134" t="n">
        <v>0</v>
      </c>
      <c r="CD31" s="8"/>
      <c r="CE31" s="134" t="n">
        <v>0</v>
      </c>
      <c r="CF31" s="8"/>
      <c r="CG31" s="134" t="n">
        <v>0</v>
      </c>
      <c r="CH31" s="8"/>
      <c r="CI31" s="134" t="n">
        <v>0</v>
      </c>
      <c r="CJ31" s="8"/>
      <c r="CK31" s="134" t="n">
        <v>0</v>
      </c>
      <c r="CL31" s="8"/>
      <c r="CM31" s="134" t="n">
        <v>0</v>
      </c>
      <c r="CN31" s="8"/>
      <c r="CO31" s="134" t="n">
        <v>0</v>
      </c>
      <c r="CP31" s="8"/>
      <c r="CQ31" s="134" t="n">
        <v>0</v>
      </c>
      <c r="CR31" s="8"/>
      <c r="CS31" s="134" t="n">
        <v>0</v>
      </c>
      <c r="CT31" s="8"/>
      <c r="CU31" s="134" t="n">
        <v>0</v>
      </c>
      <c r="CV31" s="8"/>
      <c r="CW31" s="134" t="n">
        <v>0</v>
      </c>
      <c r="CX31" s="8"/>
      <c r="CY31" s="134" t="n">
        <v>0</v>
      </c>
      <c r="CZ31" s="8"/>
      <c r="DA31" s="134" t="n">
        <v>1616705.35</v>
      </c>
    </row>
    <row r="32" customFormat="false" ht="15" hidden="false" customHeight="false" outlineLevel="0" collapsed="false">
      <c r="B32" s="14"/>
      <c r="C32" s="14"/>
      <c r="D32" s="14"/>
      <c r="E32" s="14"/>
      <c r="F32" s="14"/>
      <c r="G32" s="48" t="s">
        <v>136</v>
      </c>
      <c r="H32" s="14"/>
      <c r="I32" s="134" t="n">
        <v>0</v>
      </c>
      <c r="J32" s="8"/>
      <c r="K32" s="134" t="n">
        <v>0</v>
      </c>
      <c r="L32" s="8"/>
      <c r="M32" s="134" t="n">
        <v>0</v>
      </c>
      <c r="N32" s="8"/>
      <c r="O32" s="134" t="n">
        <v>0</v>
      </c>
      <c r="P32" s="8"/>
      <c r="Q32" s="134" t="n">
        <v>0</v>
      </c>
      <c r="R32" s="8"/>
      <c r="S32" s="134" t="n">
        <v>0</v>
      </c>
      <c r="T32" s="8"/>
      <c r="U32" s="134" t="n">
        <v>0</v>
      </c>
      <c r="V32" s="8"/>
      <c r="W32" s="134" t="n">
        <v>0</v>
      </c>
      <c r="X32" s="8"/>
      <c r="Y32" s="134" t="n">
        <v>0</v>
      </c>
      <c r="Z32" s="8"/>
      <c r="AA32" s="134" t="n">
        <v>0</v>
      </c>
      <c r="AB32" s="8"/>
      <c r="AC32" s="134" t="n">
        <v>0</v>
      </c>
      <c r="AD32" s="8"/>
      <c r="AE32" s="134" t="n">
        <v>0</v>
      </c>
      <c r="AF32" s="8"/>
      <c r="AG32" s="134" t="n">
        <v>0</v>
      </c>
      <c r="AH32" s="8"/>
      <c r="AI32" s="134" t="n">
        <v>0</v>
      </c>
      <c r="AJ32" s="8"/>
      <c r="AK32" s="134" t="n">
        <v>0</v>
      </c>
      <c r="AL32" s="8"/>
      <c r="AM32" s="134" t="n">
        <v>0</v>
      </c>
      <c r="AN32" s="8"/>
      <c r="AO32" s="134" t="n">
        <v>0</v>
      </c>
      <c r="AP32" s="8"/>
      <c r="AQ32" s="134" t="n">
        <v>40050</v>
      </c>
      <c r="AR32" s="8"/>
      <c r="AS32" s="134" t="n">
        <v>0</v>
      </c>
      <c r="AT32" s="8"/>
      <c r="AU32" s="134" t="n">
        <v>131954.61</v>
      </c>
      <c r="AV32" s="8"/>
      <c r="AW32" s="134" t="n">
        <v>172004.61</v>
      </c>
      <c r="AX32" s="8"/>
      <c r="AY32" s="134" t="n">
        <v>0</v>
      </c>
      <c r="AZ32" s="8"/>
      <c r="BA32" s="134" t="n">
        <v>0</v>
      </c>
      <c r="BB32" s="8"/>
      <c r="BC32" s="134" t="n">
        <v>0</v>
      </c>
      <c r="BD32" s="8"/>
      <c r="BE32" s="134" t="n">
        <v>0</v>
      </c>
      <c r="BF32" s="8"/>
      <c r="BG32" s="134" t="n">
        <v>0</v>
      </c>
      <c r="BH32" s="8"/>
      <c r="BI32" s="134" t="n">
        <v>0</v>
      </c>
      <c r="BJ32" s="8"/>
      <c r="BK32" s="134" t="n">
        <v>0</v>
      </c>
      <c r="BL32" s="8"/>
      <c r="BM32" s="134" t="n">
        <v>0</v>
      </c>
      <c r="BN32" s="8"/>
      <c r="BO32" s="134" t="n">
        <v>0</v>
      </c>
      <c r="BP32" s="8"/>
      <c r="BQ32" s="134" t="n">
        <v>0</v>
      </c>
      <c r="BR32" s="8"/>
      <c r="BS32" s="134" t="n">
        <v>0</v>
      </c>
      <c r="BT32" s="8"/>
      <c r="BU32" s="134" t="n">
        <v>0</v>
      </c>
      <c r="BV32" s="8"/>
      <c r="BW32" s="134" t="n">
        <v>0</v>
      </c>
      <c r="BX32" s="8"/>
      <c r="BY32" s="134" t="n">
        <v>0</v>
      </c>
      <c r="BZ32" s="8"/>
      <c r="CA32" s="134" t="n">
        <v>0</v>
      </c>
      <c r="CB32" s="8"/>
      <c r="CC32" s="134" t="n">
        <v>0</v>
      </c>
      <c r="CD32" s="8"/>
      <c r="CE32" s="134" t="n">
        <v>0</v>
      </c>
      <c r="CF32" s="8"/>
      <c r="CG32" s="134" t="n">
        <v>0</v>
      </c>
      <c r="CH32" s="8"/>
      <c r="CI32" s="134" t="n">
        <v>0</v>
      </c>
      <c r="CJ32" s="8"/>
      <c r="CK32" s="134" t="n">
        <v>0</v>
      </c>
      <c r="CL32" s="8"/>
      <c r="CM32" s="134" t="n">
        <v>0</v>
      </c>
      <c r="CN32" s="8"/>
      <c r="CO32" s="134" t="n">
        <v>0</v>
      </c>
      <c r="CP32" s="8"/>
      <c r="CQ32" s="134" t="n">
        <v>0</v>
      </c>
      <c r="CR32" s="8"/>
      <c r="CS32" s="134" t="n">
        <v>0</v>
      </c>
      <c r="CT32" s="8"/>
      <c r="CU32" s="134" t="n">
        <v>0</v>
      </c>
      <c r="CV32" s="8"/>
      <c r="CW32" s="134" t="n">
        <v>0</v>
      </c>
      <c r="CX32" s="8"/>
      <c r="CY32" s="134" t="n">
        <v>0</v>
      </c>
      <c r="CZ32" s="8"/>
      <c r="DA32" s="134" t="n">
        <v>172004.61</v>
      </c>
    </row>
    <row r="33" customFormat="false" ht="15" hidden="false" customHeight="false" outlineLevel="0" collapsed="false">
      <c r="B33" s="14"/>
      <c r="C33" s="14"/>
      <c r="D33" s="14"/>
      <c r="E33" s="14"/>
      <c r="F33" s="14"/>
      <c r="G33" s="48" t="s">
        <v>137</v>
      </c>
      <c r="H33" s="14"/>
      <c r="I33" s="134" t="n">
        <v>0</v>
      </c>
      <c r="J33" s="8"/>
      <c r="K33" s="134" t="n">
        <v>0</v>
      </c>
      <c r="L33" s="8"/>
      <c r="M33" s="134" t="n">
        <v>0</v>
      </c>
      <c r="N33" s="8"/>
      <c r="O33" s="134" t="n">
        <v>0</v>
      </c>
      <c r="P33" s="8"/>
      <c r="Q33" s="134" t="n">
        <v>0</v>
      </c>
      <c r="R33" s="8"/>
      <c r="S33" s="134" t="n">
        <v>0</v>
      </c>
      <c r="T33" s="8"/>
      <c r="U33" s="134" t="n">
        <v>0</v>
      </c>
      <c r="V33" s="8"/>
      <c r="W33" s="134" t="n">
        <v>0</v>
      </c>
      <c r="X33" s="8"/>
      <c r="Y33" s="134" t="n">
        <v>0</v>
      </c>
      <c r="Z33" s="8"/>
      <c r="AA33" s="134" t="n">
        <v>0</v>
      </c>
      <c r="AB33" s="8"/>
      <c r="AC33" s="134" t="n">
        <v>0</v>
      </c>
      <c r="AD33" s="8"/>
      <c r="AE33" s="134" t="n">
        <v>0</v>
      </c>
      <c r="AF33" s="8"/>
      <c r="AG33" s="134" t="n">
        <v>0</v>
      </c>
      <c r="AH33" s="8"/>
      <c r="AI33" s="134" t="n">
        <v>0</v>
      </c>
      <c r="AJ33" s="8"/>
      <c r="AK33" s="134" t="n">
        <v>0</v>
      </c>
      <c r="AL33" s="8"/>
      <c r="AM33" s="134" t="n">
        <v>0</v>
      </c>
      <c r="AN33" s="8"/>
      <c r="AO33" s="134" t="n">
        <v>0</v>
      </c>
      <c r="AP33" s="8"/>
      <c r="AQ33" s="134" t="n">
        <v>0</v>
      </c>
      <c r="AR33" s="8"/>
      <c r="AS33" s="134" t="n">
        <v>0</v>
      </c>
      <c r="AT33" s="8"/>
      <c r="AU33" s="134" t="n">
        <v>111909.63</v>
      </c>
      <c r="AV33" s="8"/>
      <c r="AW33" s="134" t="n">
        <v>111909.63</v>
      </c>
      <c r="AX33" s="8"/>
      <c r="AY33" s="134" t="n">
        <v>0</v>
      </c>
      <c r="AZ33" s="8"/>
      <c r="BA33" s="134" t="n">
        <v>0</v>
      </c>
      <c r="BB33" s="8"/>
      <c r="BC33" s="134" t="n">
        <v>0</v>
      </c>
      <c r="BD33" s="8"/>
      <c r="BE33" s="134" t="n">
        <v>0</v>
      </c>
      <c r="BF33" s="8"/>
      <c r="BG33" s="134" t="n">
        <v>0</v>
      </c>
      <c r="BH33" s="8"/>
      <c r="BI33" s="134" t="n">
        <v>0</v>
      </c>
      <c r="BJ33" s="8"/>
      <c r="BK33" s="134" t="n">
        <v>0</v>
      </c>
      <c r="BL33" s="8"/>
      <c r="BM33" s="134" t="n">
        <v>0</v>
      </c>
      <c r="BN33" s="8"/>
      <c r="BO33" s="134" t="n">
        <v>0</v>
      </c>
      <c r="BP33" s="8"/>
      <c r="BQ33" s="134" t="n">
        <v>0</v>
      </c>
      <c r="BR33" s="8"/>
      <c r="BS33" s="134" t="n">
        <v>0</v>
      </c>
      <c r="BT33" s="8"/>
      <c r="BU33" s="134" t="n">
        <v>0</v>
      </c>
      <c r="BV33" s="8"/>
      <c r="BW33" s="134" t="n">
        <v>0</v>
      </c>
      <c r="BX33" s="8"/>
      <c r="BY33" s="134" t="n">
        <v>0</v>
      </c>
      <c r="BZ33" s="8"/>
      <c r="CA33" s="134" t="n">
        <v>0</v>
      </c>
      <c r="CB33" s="8"/>
      <c r="CC33" s="134" t="n">
        <v>0</v>
      </c>
      <c r="CD33" s="8"/>
      <c r="CE33" s="134" t="n">
        <v>0</v>
      </c>
      <c r="CF33" s="8"/>
      <c r="CG33" s="134" t="n">
        <v>0</v>
      </c>
      <c r="CH33" s="8"/>
      <c r="CI33" s="134" t="n">
        <v>0</v>
      </c>
      <c r="CJ33" s="8"/>
      <c r="CK33" s="134" t="n">
        <v>0</v>
      </c>
      <c r="CL33" s="8"/>
      <c r="CM33" s="134" t="n">
        <v>0</v>
      </c>
      <c r="CN33" s="8"/>
      <c r="CO33" s="134" t="n">
        <v>0</v>
      </c>
      <c r="CP33" s="8"/>
      <c r="CQ33" s="134" t="n">
        <v>0</v>
      </c>
      <c r="CR33" s="8"/>
      <c r="CS33" s="134" t="n">
        <v>0</v>
      </c>
      <c r="CT33" s="8"/>
      <c r="CU33" s="134" t="n">
        <v>0</v>
      </c>
      <c r="CV33" s="8"/>
      <c r="CW33" s="134" t="n">
        <v>0</v>
      </c>
      <c r="CX33" s="8"/>
      <c r="CY33" s="134" t="n">
        <v>0</v>
      </c>
      <c r="CZ33" s="8"/>
      <c r="DA33" s="134" t="n">
        <v>111909.63</v>
      </c>
    </row>
    <row r="34" customFormat="false" ht="15" hidden="false" customHeight="false" outlineLevel="0" collapsed="false">
      <c r="B34" s="14"/>
      <c r="C34" s="14"/>
      <c r="D34" s="14"/>
      <c r="E34" s="14"/>
      <c r="F34" s="14"/>
      <c r="G34" s="48" t="s">
        <v>139</v>
      </c>
      <c r="H34" s="14"/>
      <c r="I34" s="134" t="n">
        <v>0</v>
      </c>
      <c r="J34" s="8"/>
      <c r="K34" s="134" t="n">
        <v>0</v>
      </c>
      <c r="L34" s="8"/>
      <c r="M34" s="134" t="n">
        <v>0</v>
      </c>
      <c r="N34" s="8"/>
      <c r="O34" s="134" t="n">
        <v>0</v>
      </c>
      <c r="P34" s="8"/>
      <c r="Q34" s="134" t="n">
        <v>0</v>
      </c>
      <c r="R34" s="8"/>
      <c r="S34" s="134" t="n">
        <v>0</v>
      </c>
      <c r="T34" s="8"/>
      <c r="U34" s="134" t="n">
        <v>0</v>
      </c>
      <c r="V34" s="8"/>
      <c r="W34" s="134" t="n">
        <v>0</v>
      </c>
      <c r="X34" s="8"/>
      <c r="Y34" s="134" t="n">
        <v>0</v>
      </c>
      <c r="Z34" s="8"/>
      <c r="AA34" s="134" t="n">
        <v>0</v>
      </c>
      <c r="AB34" s="8"/>
      <c r="AC34" s="134" t="n">
        <v>0</v>
      </c>
      <c r="AD34" s="8"/>
      <c r="AE34" s="134" t="n">
        <v>0</v>
      </c>
      <c r="AF34" s="8"/>
      <c r="AG34" s="134" t="n">
        <v>0</v>
      </c>
      <c r="AH34" s="8"/>
      <c r="AI34" s="134" t="n">
        <v>0</v>
      </c>
      <c r="AJ34" s="8"/>
      <c r="AK34" s="134" t="n">
        <v>0</v>
      </c>
      <c r="AL34" s="8"/>
      <c r="AM34" s="134" t="n">
        <v>0</v>
      </c>
      <c r="AN34" s="8"/>
      <c r="AO34" s="134" t="n">
        <v>0</v>
      </c>
      <c r="AP34" s="8"/>
      <c r="AQ34" s="134" t="n">
        <v>0</v>
      </c>
      <c r="AR34" s="8"/>
      <c r="AS34" s="134" t="n">
        <v>0</v>
      </c>
      <c r="AT34" s="8"/>
      <c r="AU34" s="134" t="n">
        <v>53195.51</v>
      </c>
      <c r="AV34" s="8"/>
      <c r="AW34" s="134" t="n">
        <v>53195.51</v>
      </c>
      <c r="AX34" s="8"/>
      <c r="AY34" s="134" t="n">
        <v>0</v>
      </c>
      <c r="AZ34" s="8"/>
      <c r="BA34" s="134" t="n">
        <v>0</v>
      </c>
      <c r="BB34" s="8"/>
      <c r="BC34" s="134" t="n">
        <v>0</v>
      </c>
      <c r="BD34" s="8"/>
      <c r="BE34" s="134" t="n">
        <v>0</v>
      </c>
      <c r="BF34" s="8"/>
      <c r="BG34" s="134" t="n">
        <v>0</v>
      </c>
      <c r="BH34" s="8"/>
      <c r="BI34" s="134" t="n">
        <v>0</v>
      </c>
      <c r="BJ34" s="8"/>
      <c r="BK34" s="134" t="n">
        <v>0</v>
      </c>
      <c r="BL34" s="8"/>
      <c r="BM34" s="134" t="n">
        <v>0</v>
      </c>
      <c r="BN34" s="8"/>
      <c r="BO34" s="134" t="n">
        <v>0</v>
      </c>
      <c r="BP34" s="8"/>
      <c r="BQ34" s="134" t="n">
        <v>0</v>
      </c>
      <c r="BR34" s="8"/>
      <c r="BS34" s="134" t="n">
        <v>0</v>
      </c>
      <c r="BT34" s="8"/>
      <c r="BU34" s="134" t="n">
        <v>0</v>
      </c>
      <c r="BV34" s="8"/>
      <c r="BW34" s="134" t="n">
        <v>0</v>
      </c>
      <c r="BX34" s="8"/>
      <c r="BY34" s="134" t="n">
        <v>0</v>
      </c>
      <c r="BZ34" s="8"/>
      <c r="CA34" s="134" t="n">
        <v>0</v>
      </c>
      <c r="CB34" s="8"/>
      <c r="CC34" s="134" t="n">
        <v>0</v>
      </c>
      <c r="CD34" s="8"/>
      <c r="CE34" s="134" t="n">
        <v>0</v>
      </c>
      <c r="CF34" s="8"/>
      <c r="CG34" s="134" t="n">
        <v>0</v>
      </c>
      <c r="CH34" s="8"/>
      <c r="CI34" s="134" t="n">
        <v>0</v>
      </c>
      <c r="CJ34" s="8"/>
      <c r="CK34" s="134" t="n">
        <v>0</v>
      </c>
      <c r="CL34" s="8"/>
      <c r="CM34" s="134" t="n">
        <v>0</v>
      </c>
      <c r="CN34" s="8"/>
      <c r="CO34" s="134" t="n">
        <v>0</v>
      </c>
      <c r="CP34" s="8"/>
      <c r="CQ34" s="134" t="n">
        <v>0</v>
      </c>
      <c r="CR34" s="8"/>
      <c r="CS34" s="134" t="n">
        <v>0</v>
      </c>
      <c r="CT34" s="8"/>
      <c r="CU34" s="134" t="n">
        <v>0</v>
      </c>
      <c r="CV34" s="8"/>
      <c r="CW34" s="134" t="n">
        <v>0</v>
      </c>
      <c r="CX34" s="8"/>
      <c r="CY34" s="134" t="n">
        <v>0</v>
      </c>
      <c r="CZ34" s="8"/>
      <c r="DA34" s="134" t="n">
        <v>53195.51</v>
      </c>
    </row>
    <row r="35" customFormat="false" ht="15" hidden="false" customHeight="false" outlineLevel="0" collapsed="false">
      <c r="B35" s="14"/>
      <c r="C35" s="14"/>
      <c r="D35" s="14"/>
      <c r="E35" s="14"/>
      <c r="F35" s="14"/>
      <c r="G35" s="48" t="s">
        <v>141</v>
      </c>
      <c r="H35" s="14"/>
      <c r="I35" s="134" t="n">
        <v>0</v>
      </c>
      <c r="J35" s="8"/>
      <c r="K35" s="134" t="n">
        <v>0</v>
      </c>
      <c r="L35" s="8"/>
      <c r="M35" s="134" t="n">
        <v>0</v>
      </c>
      <c r="N35" s="8"/>
      <c r="O35" s="134" t="n">
        <v>0</v>
      </c>
      <c r="P35" s="8"/>
      <c r="Q35" s="134" t="n">
        <v>0</v>
      </c>
      <c r="R35" s="8"/>
      <c r="S35" s="134" t="n">
        <v>0</v>
      </c>
      <c r="T35" s="8"/>
      <c r="U35" s="134" t="n">
        <v>0</v>
      </c>
      <c r="V35" s="8"/>
      <c r="W35" s="134" t="n">
        <v>0</v>
      </c>
      <c r="X35" s="8"/>
      <c r="Y35" s="134" t="n">
        <v>0</v>
      </c>
      <c r="Z35" s="8"/>
      <c r="AA35" s="134" t="n">
        <v>0</v>
      </c>
      <c r="AB35" s="8"/>
      <c r="AC35" s="134" t="n">
        <v>0</v>
      </c>
      <c r="AD35" s="8"/>
      <c r="AE35" s="134" t="n">
        <v>0</v>
      </c>
      <c r="AF35" s="8"/>
      <c r="AG35" s="134" t="n">
        <v>0</v>
      </c>
      <c r="AH35" s="8"/>
      <c r="AI35" s="134" t="n">
        <v>0</v>
      </c>
      <c r="AJ35" s="8"/>
      <c r="AK35" s="134" t="n">
        <v>0</v>
      </c>
      <c r="AL35" s="8"/>
      <c r="AM35" s="134" t="n">
        <v>0</v>
      </c>
      <c r="AN35" s="8"/>
      <c r="AO35" s="134" t="n">
        <v>0</v>
      </c>
      <c r="AP35" s="8"/>
      <c r="AQ35" s="134" t="n">
        <v>0</v>
      </c>
      <c r="AR35" s="8"/>
      <c r="AS35" s="134" t="n">
        <v>0</v>
      </c>
      <c r="AT35" s="8"/>
      <c r="AU35" s="134" t="n">
        <v>158619.69</v>
      </c>
      <c r="AV35" s="8"/>
      <c r="AW35" s="134" t="n">
        <v>158619.69</v>
      </c>
      <c r="AX35" s="8"/>
      <c r="AY35" s="134" t="n">
        <v>0</v>
      </c>
      <c r="AZ35" s="8"/>
      <c r="BA35" s="134" t="n">
        <v>0</v>
      </c>
      <c r="BB35" s="8"/>
      <c r="BC35" s="134" t="n">
        <v>0</v>
      </c>
      <c r="BD35" s="8"/>
      <c r="BE35" s="134" t="n">
        <v>0</v>
      </c>
      <c r="BF35" s="8"/>
      <c r="BG35" s="134" t="n">
        <v>0</v>
      </c>
      <c r="BH35" s="8"/>
      <c r="BI35" s="134" t="n">
        <v>0</v>
      </c>
      <c r="BJ35" s="8"/>
      <c r="BK35" s="134" t="n">
        <v>0</v>
      </c>
      <c r="BL35" s="8"/>
      <c r="BM35" s="134" t="n">
        <v>0</v>
      </c>
      <c r="BN35" s="8"/>
      <c r="BO35" s="134" t="n">
        <v>0</v>
      </c>
      <c r="BP35" s="8"/>
      <c r="BQ35" s="134" t="n">
        <v>0</v>
      </c>
      <c r="BR35" s="8"/>
      <c r="BS35" s="134" t="n">
        <v>0</v>
      </c>
      <c r="BT35" s="8"/>
      <c r="BU35" s="134" t="n">
        <v>0</v>
      </c>
      <c r="BV35" s="8"/>
      <c r="BW35" s="134" t="n">
        <v>0</v>
      </c>
      <c r="BX35" s="8"/>
      <c r="BY35" s="134" t="n">
        <v>0</v>
      </c>
      <c r="BZ35" s="8"/>
      <c r="CA35" s="134" t="n">
        <v>0</v>
      </c>
      <c r="CB35" s="8"/>
      <c r="CC35" s="134" t="n">
        <v>0</v>
      </c>
      <c r="CD35" s="8"/>
      <c r="CE35" s="134" t="n">
        <v>0</v>
      </c>
      <c r="CF35" s="8"/>
      <c r="CG35" s="134" t="n">
        <v>0</v>
      </c>
      <c r="CH35" s="8"/>
      <c r="CI35" s="134" t="n">
        <v>0</v>
      </c>
      <c r="CJ35" s="8"/>
      <c r="CK35" s="134" t="n">
        <v>0</v>
      </c>
      <c r="CL35" s="8"/>
      <c r="CM35" s="134" t="n">
        <v>0</v>
      </c>
      <c r="CN35" s="8"/>
      <c r="CO35" s="134" t="n">
        <v>0</v>
      </c>
      <c r="CP35" s="8"/>
      <c r="CQ35" s="134" t="n">
        <v>0</v>
      </c>
      <c r="CR35" s="8"/>
      <c r="CS35" s="134" t="n">
        <v>0</v>
      </c>
      <c r="CT35" s="8"/>
      <c r="CU35" s="134" t="n">
        <v>0</v>
      </c>
      <c r="CV35" s="8"/>
      <c r="CW35" s="134" t="n">
        <v>0</v>
      </c>
      <c r="CX35" s="8"/>
      <c r="CY35" s="134" t="n">
        <v>0</v>
      </c>
      <c r="CZ35" s="8"/>
      <c r="DA35" s="134" t="n">
        <v>158619.69</v>
      </c>
    </row>
    <row r="36" customFormat="false" ht="15" hidden="false" customHeight="false" outlineLevel="0" collapsed="false">
      <c r="B36" s="14"/>
      <c r="C36" s="14"/>
      <c r="D36" s="14"/>
      <c r="E36" s="14"/>
      <c r="F36" s="14"/>
      <c r="G36" s="48" t="s">
        <v>143</v>
      </c>
      <c r="H36" s="14"/>
      <c r="I36" s="134" t="n">
        <v>0</v>
      </c>
      <c r="J36" s="8"/>
      <c r="K36" s="134" t="n">
        <v>0</v>
      </c>
      <c r="L36" s="8"/>
      <c r="M36" s="134" t="n">
        <v>0</v>
      </c>
      <c r="N36" s="8"/>
      <c r="O36" s="134" t="n">
        <v>0</v>
      </c>
      <c r="P36" s="8"/>
      <c r="Q36" s="134" t="n">
        <v>0</v>
      </c>
      <c r="R36" s="8"/>
      <c r="S36" s="134" t="n">
        <v>0</v>
      </c>
      <c r="T36" s="8"/>
      <c r="U36" s="134" t="n">
        <v>0</v>
      </c>
      <c r="V36" s="8"/>
      <c r="W36" s="134" t="n">
        <v>0</v>
      </c>
      <c r="X36" s="8"/>
      <c r="Y36" s="134" t="n">
        <v>0</v>
      </c>
      <c r="Z36" s="8"/>
      <c r="AA36" s="134" t="n">
        <v>0</v>
      </c>
      <c r="AB36" s="8"/>
      <c r="AC36" s="134" t="n">
        <v>0</v>
      </c>
      <c r="AD36" s="8"/>
      <c r="AE36" s="134" t="n">
        <v>0</v>
      </c>
      <c r="AF36" s="8"/>
      <c r="AG36" s="134" t="n">
        <v>0</v>
      </c>
      <c r="AH36" s="8"/>
      <c r="AI36" s="134" t="n">
        <v>1056.82</v>
      </c>
      <c r="AJ36" s="8"/>
      <c r="AK36" s="134" t="n">
        <v>1056.82</v>
      </c>
      <c r="AL36" s="8"/>
      <c r="AM36" s="134" t="n">
        <v>0</v>
      </c>
      <c r="AN36" s="8"/>
      <c r="AO36" s="134" t="n">
        <v>0</v>
      </c>
      <c r="AP36" s="8"/>
      <c r="AQ36" s="134" t="n">
        <v>913.36</v>
      </c>
      <c r="AR36" s="8"/>
      <c r="AS36" s="134" t="n">
        <v>0</v>
      </c>
      <c r="AT36" s="8"/>
      <c r="AU36" s="134" t="n">
        <v>24876.47</v>
      </c>
      <c r="AV36" s="8"/>
      <c r="AW36" s="134" t="n">
        <v>25789.83</v>
      </c>
      <c r="AX36" s="8"/>
      <c r="AY36" s="134" t="n">
        <v>0</v>
      </c>
      <c r="AZ36" s="8"/>
      <c r="BA36" s="134" t="n">
        <v>0</v>
      </c>
      <c r="BB36" s="8"/>
      <c r="BC36" s="134" t="n">
        <v>0</v>
      </c>
      <c r="BD36" s="8"/>
      <c r="BE36" s="134" t="n">
        <v>0</v>
      </c>
      <c r="BF36" s="8"/>
      <c r="BG36" s="134" t="n">
        <v>0</v>
      </c>
      <c r="BH36" s="8"/>
      <c r="BI36" s="134" t="n">
        <v>0</v>
      </c>
      <c r="BJ36" s="8"/>
      <c r="BK36" s="134" t="n">
        <v>0</v>
      </c>
      <c r="BL36" s="8"/>
      <c r="BM36" s="134" t="n">
        <v>0</v>
      </c>
      <c r="BN36" s="8"/>
      <c r="BO36" s="134" t="n">
        <v>0</v>
      </c>
      <c r="BP36" s="8"/>
      <c r="BQ36" s="134" t="n">
        <v>0</v>
      </c>
      <c r="BR36" s="8"/>
      <c r="BS36" s="134" t="n">
        <v>0</v>
      </c>
      <c r="BT36" s="8"/>
      <c r="BU36" s="134" t="n">
        <v>0</v>
      </c>
      <c r="BV36" s="8"/>
      <c r="BW36" s="134" t="n">
        <v>0</v>
      </c>
      <c r="BX36" s="8"/>
      <c r="BY36" s="134" t="n">
        <v>0</v>
      </c>
      <c r="BZ36" s="8"/>
      <c r="CA36" s="134" t="n">
        <v>0</v>
      </c>
      <c r="CB36" s="8"/>
      <c r="CC36" s="134" t="n">
        <v>0</v>
      </c>
      <c r="CD36" s="8"/>
      <c r="CE36" s="134" t="n">
        <v>0</v>
      </c>
      <c r="CF36" s="8"/>
      <c r="CG36" s="134" t="n">
        <v>0</v>
      </c>
      <c r="CH36" s="8"/>
      <c r="CI36" s="134" t="n">
        <v>0</v>
      </c>
      <c r="CJ36" s="8"/>
      <c r="CK36" s="134" t="n">
        <v>0</v>
      </c>
      <c r="CL36" s="8"/>
      <c r="CM36" s="134" t="n">
        <v>0</v>
      </c>
      <c r="CN36" s="8"/>
      <c r="CO36" s="134" t="n">
        <v>0</v>
      </c>
      <c r="CP36" s="8"/>
      <c r="CQ36" s="134" t="n">
        <v>0</v>
      </c>
      <c r="CR36" s="8"/>
      <c r="CS36" s="134" t="n">
        <v>0</v>
      </c>
      <c r="CT36" s="8"/>
      <c r="CU36" s="134" t="n">
        <v>0</v>
      </c>
      <c r="CV36" s="8"/>
      <c r="CW36" s="134" t="n">
        <v>0</v>
      </c>
      <c r="CX36" s="8"/>
      <c r="CY36" s="134" t="n">
        <v>0</v>
      </c>
      <c r="CZ36" s="8"/>
      <c r="DA36" s="134" t="n">
        <v>26846.65</v>
      </c>
    </row>
    <row r="37" customFormat="false" ht="15" hidden="false" customHeight="false" outlineLevel="0" collapsed="false">
      <c r="B37" s="14"/>
      <c r="C37" s="14"/>
      <c r="D37" s="14"/>
      <c r="E37" s="14"/>
      <c r="F37" s="14"/>
      <c r="G37" s="48" t="s">
        <v>145</v>
      </c>
      <c r="H37" s="14"/>
      <c r="I37" s="134" t="n">
        <v>0</v>
      </c>
      <c r="J37" s="8"/>
      <c r="K37" s="134" t="n">
        <v>0</v>
      </c>
      <c r="L37" s="8"/>
      <c r="M37" s="134" t="n">
        <v>0</v>
      </c>
      <c r="N37" s="8"/>
      <c r="O37" s="134" t="n">
        <v>0</v>
      </c>
      <c r="P37" s="8"/>
      <c r="Q37" s="134" t="n">
        <v>0</v>
      </c>
      <c r="R37" s="8"/>
      <c r="S37" s="134" t="n">
        <v>0</v>
      </c>
      <c r="T37" s="8"/>
      <c r="U37" s="134" t="n">
        <v>0</v>
      </c>
      <c r="V37" s="8"/>
      <c r="W37" s="134" t="n">
        <v>0</v>
      </c>
      <c r="X37" s="8"/>
      <c r="Y37" s="134" t="n">
        <v>0</v>
      </c>
      <c r="Z37" s="8"/>
      <c r="AA37" s="134" t="n">
        <v>0</v>
      </c>
      <c r="AB37" s="8"/>
      <c r="AC37" s="134" t="n">
        <v>0</v>
      </c>
      <c r="AD37" s="8"/>
      <c r="AE37" s="134" t="n">
        <v>0</v>
      </c>
      <c r="AF37" s="8"/>
      <c r="AG37" s="134" t="n">
        <v>0</v>
      </c>
      <c r="AH37" s="8"/>
      <c r="AI37" s="134" t="n">
        <v>0</v>
      </c>
      <c r="AJ37" s="8"/>
      <c r="AK37" s="134" t="n">
        <v>0</v>
      </c>
      <c r="AL37" s="8"/>
      <c r="AM37" s="134" t="n">
        <v>0</v>
      </c>
      <c r="AN37" s="8"/>
      <c r="AO37" s="134" t="n">
        <v>0</v>
      </c>
      <c r="AP37" s="8"/>
      <c r="AQ37" s="134" t="n">
        <v>-416.19</v>
      </c>
      <c r="AR37" s="8"/>
      <c r="AS37" s="134" t="n">
        <v>0</v>
      </c>
      <c r="AT37" s="8"/>
      <c r="AU37" s="134" t="n">
        <v>280998.2</v>
      </c>
      <c r="AV37" s="8"/>
      <c r="AW37" s="134" t="n">
        <v>280582.01</v>
      </c>
      <c r="AX37" s="8"/>
      <c r="AY37" s="134" t="n">
        <v>0</v>
      </c>
      <c r="AZ37" s="8"/>
      <c r="BA37" s="134" t="n">
        <v>0</v>
      </c>
      <c r="BB37" s="8"/>
      <c r="BC37" s="134" t="n">
        <v>0</v>
      </c>
      <c r="BD37" s="8"/>
      <c r="BE37" s="134" t="n">
        <v>0</v>
      </c>
      <c r="BF37" s="8"/>
      <c r="BG37" s="134" t="n">
        <v>0</v>
      </c>
      <c r="BH37" s="8"/>
      <c r="BI37" s="134" t="n">
        <v>0</v>
      </c>
      <c r="BJ37" s="8"/>
      <c r="BK37" s="134" t="n">
        <v>0</v>
      </c>
      <c r="BL37" s="8"/>
      <c r="BM37" s="134" t="n">
        <v>0</v>
      </c>
      <c r="BN37" s="8"/>
      <c r="BO37" s="134" t="n">
        <v>0</v>
      </c>
      <c r="BP37" s="8"/>
      <c r="BQ37" s="134" t="n">
        <v>0</v>
      </c>
      <c r="BR37" s="8"/>
      <c r="BS37" s="134" t="n">
        <v>0</v>
      </c>
      <c r="BT37" s="8"/>
      <c r="BU37" s="134" t="n">
        <v>0</v>
      </c>
      <c r="BV37" s="8"/>
      <c r="BW37" s="134" t="n">
        <v>0</v>
      </c>
      <c r="BX37" s="8"/>
      <c r="BY37" s="134" t="n">
        <v>0</v>
      </c>
      <c r="BZ37" s="8"/>
      <c r="CA37" s="134" t="n">
        <v>0</v>
      </c>
      <c r="CB37" s="8"/>
      <c r="CC37" s="134" t="n">
        <v>0</v>
      </c>
      <c r="CD37" s="8"/>
      <c r="CE37" s="134" t="n">
        <v>0</v>
      </c>
      <c r="CF37" s="8"/>
      <c r="CG37" s="134" t="n">
        <v>0</v>
      </c>
      <c r="CH37" s="8"/>
      <c r="CI37" s="134" t="n">
        <v>0</v>
      </c>
      <c r="CJ37" s="8"/>
      <c r="CK37" s="134" t="n">
        <v>0</v>
      </c>
      <c r="CL37" s="8"/>
      <c r="CM37" s="134" t="n">
        <v>0</v>
      </c>
      <c r="CN37" s="8"/>
      <c r="CO37" s="134" t="n">
        <v>0</v>
      </c>
      <c r="CP37" s="8"/>
      <c r="CQ37" s="134" t="n">
        <v>0</v>
      </c>
      <c r="CR37" s="8"/>
      <c r="CS37" s="134" t="n">
        <v>0</v>
      </c>
      <c r="CT37" s="8"/>
      <c r="CU37" s="134" t="n">
        <v>0</v>
      </c>
      <c r="CV37" s="8"/>
      <c r="CW37" s="134" t="n">
        <v>0</v>
      </c>
      <c r="CX37" s="8"/>
      <c r="CY37" s="134" t="n">
        <v>0</v>
      </c>
      <c r="CZ37" s="8"/>
      <c r="DA37" s="134" t="n">
        <v>280582.01</v>
      </c>
    </row>
    <row r="38" customFormat="false" ht="15" hidden="false" customHeight="false" outlineLevel="0" collapsed="false">
      <c r="B38" s="14"/>
      <c r="C38" s="14"/>
      <c r="D38" s="14"/>
      <c r="E38" s="14"/>
      <c r="F38" s="14"/>
      <c r="G38" s="48" t="s">
        <v>147</v>
      </c>
      <c r="H38" s="14"/>
      <c r="I38" s="134" t="n">
        <v>0</v>
      </c>
      <c r="J38" s="8"/>
      <c r="K38" s="134" t="n">
        <v>0</v>
      </c>
      <c r="L38" s="8"/>
      <c r="M38" s="134" t="n">
        <v>0</v>
      </c>
      <c r="N38" s="8"/>
      <c r="O38" s="134" t="n">
        <v>0</v>
      </c>
      <c r="P38" s="8"/>
      <c r="Q38" s="134" t="n">
        <v>0</v>
      </c>
      <c r="R38" s="8"/>
      <c r="S38" s="134" t="n">
        <v>0</v>
      </c>
      <c r="T38" s="8"/>
      <c r="U38" s="134" t="n">
        <v>0</v>
      </c>
      <c r="V38" s="8"/>
      <c r="W38" s="134" t="n">
        <v>0</v>
      </c>
      <c r="X38" s="8"/>
      <c r="Y38" s="134" t="n">
        <v>0</v>
      </c>
      <c r="Z38" s="8"/>
      <c r="AA38" s="134" t="n">
        <v>0</v>
      </c>
      <c r="AB38" s="8"/>
      <c r="AC38" s="134" t="n">
        <v>0</v>
      </c>
      <c r="AD38" s="8"/>
      <c r="AE38" s="134" t="n">
        <v>0</v>
      </c>
      <c r="AF38" s="8"/>
      <c r="AG38" s="134" t="n">
        <v>0</v>
      </c>
      <c r="AH38" s="8"/>
      <c r="AI38" s="134" t="n">
        <v>173.28</v>
      </c>
      <c r="AJ38" s="8"/>
      <c r="AK38" s="134" t="n">
        <v>173.28</v>
      </c>
      <c r="AL38" s="8"/>
      <c r="AM38" s="134" t="n">
        <v>0</v>
      </c>
      <c r="AN38" s="8"/>
      <c r="AO38" s="134" t="n">
        <v>0</v>
      </c>
      <c r="AP38" s="8"/>
      <c r="AQ38" s="134" t="n">
        <v>397.24</v>
      </c>
      <c r="AR38" s="8"/>
      <c r="AS38" s="134" t="n">
        <v>0</v>
      </c>
      <c r="AT38" s="8"/>
      <c r="AU38" s="134" t="n">
        <v>8143.7</v>
      </c>
      <c r="AV38" s="8"/>
      <c r="AW38" s="134" t="n">
        <v>8540.94</v>
      </c>
      <c r="AX38" s="8"/>
      <c r="AY38" s="134" t="n">
        <v>0</v>
      </c>
      <c r="AZ38" s="8"/>
      <c r="BA38" s="134" t="n">
        <v>0</v>
      </c>
      <c r="BB38" s="8"/>
      <c r="BC38" s="134" t="n">
        <v>0</v>
      </c>
      <c r="BD38" s="8"/>
      <c r="BE38" s="134" t="n">
        <v>0</v>
      </c>
      <c r="BF38" s="8"/>
      <c r="BG38" s="134" t="n">
        <v>0</v>
      </c>
      <c r="BH38" s="8"/>
      <c r="BI38" s="134" t="n">
        <v>0</v>
      </c>
      <c r="BJ38" s="8"/>
      <c r="BK38" s="134" t="n">
        <v>0</v>
      </c>
      <c r="BL38" s="8"/>
      <c r="BM38" s="134" t="n">
        <v>0</v>
      </c>
      <c r="BN38" s="8"/>
      <c r="BO38" s="134" t="n">
        <v>0</v>
      </c>
      <c r="BP38" s="8"/>
      <c r="BQ38" s="134" t="n">
        <v>0</v>
      </c>
      <c r="BR38" s="8"/>
      <c r="BS38" s="134" t="n">
        <v>0</v>
      </c>
      <c r="BT38" s="8"/>
      <c r="BU38" s="134" t="n">
        <v>0</v>
      </c>
      <c r="BV38" s="8"/>
      <c r="BW38" s="134" t="n">
        <v>0</v>
      </c>
      <c r="BX38" s="8"/>
      <c r="BY38" s="134" t="n">
        <v>0</v>
      </c>
      <c r="BZ38" s="8"/>
      <c r="CA38" s="134" t="n">
        <v>0</v>
      </c>
      <c r="CB38" s="8"/>
      <c r="CC38" s="134" t="n">
        <v>0</v>
      </c>
      <c r="CD38" s="8"/>
      <c r="CE38" s="134" t="n">
        <v>0</v>
      </c>
      <c r="CF38" s="8"/>
      <c r="CG38" s="134" t="n">
        <v>0</v>
      </c>
      <c r="CH38" s="8"/>
      <c r="CI38" s="134" t="n">
        <v>0</v>
      </c>
      <c r="CJ38" s="8"/>
      <c r="CK38" s="134" t="n">
        <v>0</v>
      </c>
      <c r="CL38" s="8"/>
      <c r="CM38" s="134" t="n">
        <v>0</v>
      </c>
      <c r="CN38" s="8"/>
      <c r="CO38" s="134" t="n">
        <v>0</v>
      </c>
      <c r="CP38" s="8"/>
      <c r="CQ38" s="134" t="n">
        <v>0</v>
      </c>
      <c r="CR38" s="8"/>
      <c r="CS38" s="134" t="n">
        <v>0</v>
      </c>
      <c r="CT38" s="8"/>
      <c r="CU38" s="134" t="n">
        <v>0</v>
      </c>
      <c r="CV38" s="8"/>
      <c r="CW38" s="134" t="n">
        <v>0</v>
      </c>
      <c r="CX38" s="8"/>
      <c r="CY38" s="134" t="n">
        <v>0</v>
      </c>
      <c r="CZ38" s="8"/>
      <c r="DA38" s="134" t="n">
        <v>8714.22</v>
      </c>
    </row>
    <row r="39" customFormat="false" ht="15" hidden="false" customHeight="false" outlineLevel="0" collapsed="false">
      <c r="B39" s="14"/>
      <c r="C39" s="14"/>
      <c r="D39" s="14"/>
      <c r="E39" s="14"/>
      <c r="F39" s="14"/>
      <c r="G39" s="48" t="s">
        <v>149</v>
      </c>
      <c r="H39" s="14"/>
      <c r="I39" s="134" t="n">
        <v>0</v>
      </c>
      <c r="J39" s="8"/>
      <c r="K39" s="134" t="n">
        <v>0</v>
      </c>
      <c r="L39" s="8"/>
      <c r="M39" s="134" t="n">
        <v>0</v>
      </c>
      <c r="N39" s="8"/>
      <c r="O39" s="134" t="n">
        <v>0</v>
      </c>
      <c r="P39" s="8"/>
      <c r="Q39" s="134" t="n">
        <v>0</v>
      </c>
      <c r="R39" s="8"/>
      <c r="S39" s="134" t="n">
        <v>0</v>
      </c>
      <c r="T39" s="8"/>
      <c r="U39" s="134" t="n">
        <v>0</v>
      </c>
      <c r="V39" s="8"/>
      <c r="W39" s="134" t="n">
        <v>0</v>
      </c>
      <c r="X39" s="8"/>
      <c r="Y39" s="134" t="n">
        <v>0</v>
      </c>
      <c r="Z39" s="8"/>
      <c r="AA39" s="134" t="n">
        <v>0</v>
      </c>
      <c r="AB39" s="8"/>
      <c r="AC39" s="134" t="n">
        <v>0</v>
      </c>
      <c r="AD39" s="8"/>
      <c r="AE39" s="134" t="n">
        <v>0</v>
      </c>
      <c r="AF39" s="8"/>
      <c r="AG39" s="134" t="n">
        <v>0</v>
      </c>
      <c r="AH39" s="8"/>
      <c r="AI39" s="134" t="n">
        <v>0</v>
      </c>
      <c r="AJ39" s="8"/>
      <c r="AK39" s="134" t="n">
        <v>0</v>
      </c>
      <c r="AL39" s="8"/>
      <c r="AM39" s="134" t="n">
        <v>0</v>
      </c>
      <c r="AN39" s="8"/>
      <c r="AO39" s="134" t="n">
        <v>0</v>
      </c>
      <c r="AP39" s="8"/>
      <c r="AQ39" s="134" t="n">
        <v>0</v>
      </c>
      <c r="AR39" s="8"/>
      <c r="AS39" s="134" t="n">
        <v>0</v>
      </c>
      <c r="AT39" s="8"/>
      <c r="AU39" s="134" t="n">
        <v>11489.59</v>
      </c>
      <c r="AV39" s="8"/>
      <c r="AW39" s="134" t="n">
        <v>11489.59</v>
      </c>
      <c r="AX39" s="8"/>
      <c r="AY39" s="134" t="n">
        <v>0</v>
      </c>
      <c r="AZ39" s="8"/>
      <c r="BA39" s="134" t="n">
        <v>0</v>
      </c>
      <c r="BB39" s="8"/>
      <c r="BC39" s="134" t="n">
        <v>0</v>
      </c>
      <c r="BD39" s="8"/>
      <c r="BE39" s="134" t="n">
        <v>0</v>
      </c>
      <c r="BF39" s="8"/>
      <c r="BG39" s="134" t="n">
        <v>0</v>
      </c>
      <c r="BH39" s="8"/>
      <c r="BI39" s="134" t="n">
        <v>0</v>
      </c>
      <c r="BJ39" s="8"/>
      <c r="BK39" s="134" t="n">
        <v>0</v>
      </c>
      <c r="BL39" s="8"/>
      <c r="BM39" s="134" t="n">
        <v>0</v>
      </c>
      <c r="BN39" s="8"/>
      <c r="BO39" s="134" t="n">
        <v>0</v>
      </c>
      <c r="BP39" s="8"/>
      <c r="BQ39" s="134" t="n">
        <v>0</v>
      </c>
      <c r="BR39" s="8"/>
      <c r="BS39" s="134" t="n">
        <v>0</v>
      </c>
      <c r="BT39" s="8"/>
      <c r="BU39" s="134" t="n">
        <v>0</v>
      </c>
      <c r="BV39" s="8"/>
      <c r="BW39" s="134" t="n">
        <v>0</v>
      </c>
      <c r="BX39" s="8"/>
      <c r="BY39" s="134" t="n">
        <v>0</v>
      </c>
      <c r="BZ39" s="8"/>
      <c r="CA39" s="134" t="n">
        <v>0</v>
      </c>
      <c r="CB39" s="8"/>
      <c r="CC39" s="134" t="n">
        <v>0</v>
      </c>
      <c r="CD39" s="8"/>
      <c r="CE39" s="134" t="n">
        <v>0</v>
      </c>
      <c r="CF39" s="8"/>
      <c r="CG39" s="134" t="n">
        <v>0</v>
      </c>
      <c r="CH39" s="8"/>
      <c r="CI39" s="134" t="n">
        <v>0</v>
      </c>
      <c r="CJ39" s="8"/>
      <c r="CK39" s="134" t="n">
        <v>0</v>
      </c>
      <c r="CL39" s="8"/>
      <c r="CM39" s="134" t="n">
        <v>0</v>
      </c>
      <c r="CN39" s="8"/>
      <c r="CO39" s="134" t="n">
        <v>0</v>
      </c>
      <c r="CP39" s="8"/>
      <c r="CQ39" s="134" t="n">
        <v>0</v>
      </c>
      <c r="CR39" s="8"/>
      <c r="CS39" s="134" t="n">
        <v>0</v>
      </c>
      <c r="CT39" s="8"/>
      <c r="CU39" s="134" t="n">
        <v>0</v>
      </c>
      <c r="CV39" s="8"/>
      <c r="CW39" s="134" t="n">
        <v>0</v>
      </c>
      <c r="CX39" s="8"/>
      <c r="CY39" s="134" t="n">
        <v>0</v>
      </c>
      <c r="CZ39" s="8"/>
      <c r="DA39" s="134" t="n">
        <v>11489.59</v>
      </c>
    </row>
    <row r="40" customFormat="false" ht="15" hidden="false" customHeight="false" outlineLevel="0" collapsed="false">
      <c r="B40" s="14"/>
      <c r="C40" s="14"/>
      <c r="D40" s="14"/>
      <c r="E40" s="14"/>
      <c r="F40" s="14"/>
      <c r="G40" s="48" t="s">
        <v>151</v>
      </c>
      <c r="H40" s="14"/>
      <c r="I40" s="134" t="n">
        <v>0</v>
      </c>
      <c r="J40" s="8"/>
      <c r="K40" s="134" t="n">
        <v>0</v>
      </c>
      <c r="L40" s="8"/>
      <c r="M40" s="134" t="n">
        <v>0</v>
      </c>
      <c r="N40" s="8"/>
      <c r="O40" s="134" t="n">
        <v>0</v>
      </c>
      <c r="P40" s="8"/>
      <c r="Q40" s="134" t="n">
        <v>0</v>
      </c>
      <c r="R40" s="8"/>
      <c r="S40" s="134" t="n">
        <v>0</v>
      </c>
      <c r="T40" s="8"/>
      <c r="U40" s="134" t="n">
        <v>0</v>
      </c>
      <c r="V40" s="8"/>
      <c r="W40" s="134" t="n">
        <v>0</v>
      </c>
      <c r="X40" s="8"/>
      <c r="Y40" s="134" t="n">
        <v>0</v>
      </c>
      <c r="Z40" s="8"/>
      <c r="AA40" s="134" t="n">
        <v>0</v>
      </c>
      <c r="AB40" s="8"/>
      <c r="AC40" s="134" t="n">
        <v>0</v>
      </c>
      <c r="AD40" s="8"/>
      <c r="AE40" s="134" t="n">
        <v>0</v>
      </c>
      <c r="AF40" s="8"/>
      <c r="AG40" s="134" t="n">
        <v>0</v>
      </c>
      <c r="AH40" s="8"/>
      <c r="AI40" s="134" t="n">
        <v>0</v>
      </c>
      <c r="AJ40" s="8"/>
      <c r="AK40" s="134" t="n">
        <v>0</v>
      </c>
      <c r="AL40" s="8"/>
      <c r="AM40" s="134" t="n">
        <v>0</v>
      </c>
      <c r="AN40" s="8"/>
      <c r="AO40" s="134" t="n">
        <v>0</v>
      </c>
      <c r="AP40" s="8"/>
      <c r="AQ40" s="134" t="n">
        <v>0</v>
      </c>
      <c r="AR40" s="8"/>
      <c r="AS40" s="134" t="n">
        <v>0</v>
      </c>
      <c r="AT40" s="8"/>
      <c r="AU40" s="134" t="n">
        <v>8849.12</v>
      </c>
      <c r="AV40" s="8"/>
      <c r="AW40" s="134" t="n">
        <v>8849.12</v>
      </c>
      <c r="AX40" s="8"/>
      <c r="AY40" s="134" t="n">
        <v>0</v>
      </c>
      <c r="AZ40" s="8"/>
      <c r="BA40" s="134" t="n">
        <v>0</v>
      </c>
      <c r="BB40" s="8"/>
      <c r="BC40" s="134" t="n">
        <v>0</v>
      </c>
      <c r="BD40" s="8"/>
      <c r="BE40" s="134" t="n">
        <v>0</v>
      </c>
      <c r="BF40" s="8"/>
      <c r="BG40" s="134" t="n">
        <v>0</v>
      </c>
      <c r="BH40" s="8"/>
      <c r="BI40" s="134" t="n">
        <v>0</v>
      </c>
      <c r="BJ40" s="8"/>
      <c r="BK40" s="134" t="n">
        <v>0</v>
      </c>
      <c r="BL40" s="8"/>
      <c r="BM40" s="134" t="n">
        <v>0</v>
      </c>
      <c r="BN40" s="8"/>
      <c r="BO40" s="134" t="n">
        <v>0</v>
      </c>
      <c r="BP40" s="8"/>
      <c r="BQ40" s="134" t="n">
        <v>0</v>
      </c>
      <c r="BR40" s="8"/>
      <c r="BS40" s="134" t="n">
        <v>0</v>
      </c>
      <c r="BT40" s="8"/>
      <c r="BU40" s="134" t="n">
        <v>0</v>
      </c>
      <c r="BV40" s="8"/>
      <c r="BW40" s="134" t="n">
        <v>0</v>
      </c>
      <c r="BX40" s="8"/>
      <c r="BY40" s="134" t="n">
        <v>0</v>
      </c>
      <c r="BZ40" s="8"/>
      <c r="CA40" s="134" t="n">
        <v>0</v>
      </c>
      <c r="CB40" s="8"/>
      <c r="CC40" s="134" t="n">
        <v>0</v>
      </c>
      <c r="CD40" s="8"/>
      <c r="CE40" s="134" t="n">
        <v>0</v>
      </c>
      <c r="CF40" s="8"/>
      <c r="CG40" s="134" t="n">
        <v>0</v>
      </c>
      <c r="CH40" s="8"/>
      <c r="CI40" s="134" t="n">
        <v>0</v>
      </c>
      <c r="CJ40" s="8"/>
      <c r="CK40" s="134" t="n">
        <v>0</v>
      </c>
      <c r="CL40" s="8"/>
      <c r="CM40" s="134" t="n">
        <v>0</v>
      </c>
      <c r="CN40" s="8"/>
      <c r="CO40" s="134" t="n">
        <v>0</v>
      </c>
      <c r="CP40" s="8"/>
      <c r="CQ40" s="134" t="n">
        <v>0</v>
      </c>
      <c r="CR40" s="8"/>
      <c r="CS40" s="134" t="n">
        <v>0</v>
      </c>
      <c r="CT40" s="8"/>
      <c r="CU40" s="134" t="n">
        <v>0</v>
      </c>
      <c r="CV40" s="8"/>
      <c r="CW40" s="134" t="n">
        <v>0</v>
      </c>
      <c r="CX40" s="8"/>
      <c r="CY40" s="134" t="n">
        <v>0</v>
      </c>
      <c r="CZ40" s="8"/>
      <c r="DA40" s="134" t="n">
        <v>8849.12</v>
      </c>
    </row>
    <row r="41" customFormat="false" ht="15" hidden="false" customHeight="false" outlineLevel="0" collapsed="false">
      <c r="B41" s="14"/>
      <c r="C41" s="14"/>
      <c r="D41" s="14"/>
      <c r="E41" s="14"/>
      <c r="F41" s="14"/>
      <c r="G41" s="48" t="s">
        <v>152</v>
      </c>
      <c r="H41" s="14"/>
      <c r="I41" s="134" t="n">
        <v>0</v>
      </c>
      <c r="J41" s="8"/>
      <c r="K41" s="134" t="n">
        <v>0</v>
      </c>
      <c r="L41" s="8"/>
      <c r="M41" s="134" t="n">
        <v>0</v>
      </c>
      <c r="N41" s="8"/>
      <c r="O41" s="134" t="n">
        <v>0</v>
      </c>
      <c r="P41" s="8"/>
      <c r="Q41" s="134" t="n">
        <v>0</v>
      </c>
      <c r="R41" s="8"/>
      <c r="S41" s="134" t="n">
        <v>0</v>
      </c>
      <c r="T41" s="8"/>
      <c r="U41" s="134" t="n">
        <v>0</v>
      </c>
      <c r="V41" s="8"/>
      <c r="W41" s="134" t="n">
        <v>0</v>
      </c>
      <c r="X41" s="8"/>
      <c r="Y41" s="134" t="n">
        <v>0</v>
      </c>
      <c r="Z41" s="8"/>
      <c r="AA41" s="134" t="n">
        <v>0</v>
      </c>
      <c r="AB41" s="8"/>
      <c r="AC41" s="134" t="n">
        <v>0</v>
      </c>
      <c r="AD41" s="8"/>
      <c r="AE41" s="134" t="n">
        <v>0</v>
      </c>
      <c r="AF41" s="8"/>
      <c r="AG41" s="134" t="n">
        <v>0</v>
      </c>
      <c r="AH41" s="8"/>
      <c r="AI41" s="134" t="n">
        <v>0</v>
      </c>
      <c r="AJ41" s="8"/>
      <c r="AK41" s="134" t="n">
        <v>0</v>
      </c>
      <c r="AL41" s="8"/>
      <c r="AM41" s="134" t="n">
        <v>0</v>
      </c>
      <c r="AN41" s="8"/>
      <c r="AO41" s="134" t="n">
        <v>0</v>
      </c>
      <c r="AP41" s="8"/>
      <c r="AQ41" s="134" t="n">
        <v>0</v>
      </c>
      <c r="AR41" s="8"/>
      <c r="AS41" s="134" t="n">
        <v>0</v>
      </c>
      <c r="AT41" s="8"/>
      <c r="AU41" s="134" t="n">
        <v>2708.83</v>
      </c>
      <c r="AV41" s="8"/>
      <c r="AW41" s="134" t="n">
        <v>2708.83</v>
      </c>
      <c r="AX41" s="8"/>
      <c r="AY41" s="134" t="n">
        <v>0</v>
      </c>
      <c r="AZ41" s="8"/>
      <c r="BA41" s="134" t="n">
        <v>0</v>
      </c>
      <c r="BB41" s="8"/>
      <c r="BC41" s="134" t="n">
        <v>0</v>
      </c>
      <c r="BD41" s="8"/>
      <c r="BE41" s="134" t="n">
        <v>0</v>
      </c>
      <c r="BF41" s="8"/>
      <c r="BG41" s="134" t="n">
        <v>0</v>
      </c>
      <c r="BH41" s="8"/>
      <c r="BI41" s="134" t="n">
        <v>0</v>
      </c>
      <c r="BJ41" s="8"/>
      <c r="BK41" s="134" t="n">
        <v>0</v>
      </c>
      <c r="BL41" s="8"/>
      <c r="BM41" s="134" t="n">
        <v>0</v>
      </c>
      <c r="BN41" s="8"/>
      <c r="BO41" s="134" t="n">
        <v>0</v>
      </c>
      <c r="BP41" s="8"/>
      <c r="BQ41" s="134" t="n">
        <v>0</v>
      </c>
      <c r="BR41" s="8"/>
      <c r="BS41" s="134" t="n">
        <v>0</v>
      </c>
      <c r="BT41" s="8"/>
      <c r="BU41" s="134" t="n">
        <v>0</v>
      </c>
      <c r="BV41" s="8"/>
      <c r="BW41" s="134" t="n">
        <v>0</v>
      </c>
      <c r="BX41" s="8"/>
      <c r="BY41" s="134" t="n">
        <v>0</v>
      </c>
      <c r="BZ41" s="8"/>
      <c r="CA41" s="134" t="n">
        <v>0</v>
      </c>
      <c r="CB41" s="8"/>
      <c r="CC41" s="134" t="n">
        <v>0</v>
      </c>
      <c r="CD41" s="8"/>
      <c r="CE41" s="134" t="n">
        <v>0</v>
      </c>
      <c r="CF41" s="8"/>
      <c r="CG41" s="134" t="n">
        <v>0</v>
      </c>
      <c r="CH41" s="8"/>
      <c r="CI41" s="134" t="n">
        <v>0</v>
      </c>
      <c r="CJ41" s="8"/>
      <c r="CK41" s="134" t="n">
        <v>0</v>
      </c>
      <c r="CL41" s="8"/>
      <c r="CM41" s="134" t="n">
        <v>0</v>
      </c>
      <c r="CN41" s="8"/>
      <c r="CO41" s="134" t="n">
        <v>0</v>
      </c>
      <c r="CP41" s="8"/>
      <c r="CQ41" s="134" t="n">
        <v>0</v>
      </c>
      <c r="CR41" s="8"/>
      <c r="CS41" s="134" t="n">
        <v>0</v>
      </c>
      <c r="CT41" s="8"/>
      <c r="CU41" s="134" t="n">
        <v>0</v>
      </c>
      <c r="CV41" s="8"/>
      <c r="CW41" s="134" t="n">
        <v>0</v>
      </c>
      <c r="CX41" s="8"/>
      <c r="CY41" s="134" t="n">
        <v>0</v>
      </c>
      <c r="CZ41" s="8"/>
      <c r="DA41" s="134" t="n">
        <v>2708.83</v>
      </c>
    </row>
    <row r="42" customFormat="false" ht="15" hidden="false" customHeight="false" outlineLevel="0" collapsed="false">
      <c r="B42" s="14"/>
      <c r="C42" s="14"/>
      <c r="D42" s="14"/>
      <c r="E42" s="14"/>
      <c r="F42" s="14"/>
      <c r="G42" s="48" t="s">
        <v>154</v>
      </c>
      <c r="H42" s="14"/>
      <c r="I42" s="134" t="n">
        <v>0</v>
      </c>
      <c r="J42" s="8"/>
      <c r="K42" s="134" t="n">
        <v>0</v>
      </c>
      <c r="L42" s="8"/>
      <c r="M42" s="134" t="n">
        <v>0</v>
      </c>
      <c r="N42" s="8"/>
      <c r="O42" s="134" t="n">
        <v>0</v>
      </c>
      <c r="P42" s="8"/>
      <c r="Q42" s="134" t="n">
        <v>0</v>
      </c>
      <c r="R42" s="8"/>
      <c r="S42" s="134" t="n">
        <v>0</v>
      </c>
      <c r="T42" s="8"/>
      <c r="U42" s="134" t="n">
        <v>0</v>
      </c>
      <c r="V42" s="8"/>
      <c r="W42" s="134" t="n">
        <v>0</v>
      </c>
      <c r="X42" s="8"/>
      <c r="Y42" s="134" t="n">
        <v>0</v>
      </c>
      <c r="Z42" s="8"/>
      <c r="AA42" s="134" t="n">
        <v>0</v>
      </c>
      <c r="AB42" s="8"/>
      <c r="AC42" s="134" t="n">
        <v>0</v>
      </c>
      <c r="AD42" s="8"/>
      <c r="AE42" s="134" t="n">
        <v>0</v>
      </c>
      <c r="AF42" s="8"/>
      <c r="AG42" s="134" t="n">
        <v>0</v>
      </c>
      <c r="AH42" s="8"/>
      <c r="AI42" s="134" t="n">
        <v>0</v>
      </c>
      <c r="AJ42" s="8"/>
      <c r="AK42" s="134" t="n">
        <v>0</v>
      </c>
      <c r="AL42" s="8"/>
      <c r="AM42" s="134" t="n">
        <v>0</v>
      </c>
      <c r="AN42" s="8"/>
      <c r="AO42" s="134" t="n">
        <v>0</v>
      </c>
      <c r="AP42" s="8"/>
      <c r="AQ42" s="134" t="n">
        <v>0</v>
      </c>
      <c r="AR42" s="8"/>
      <c r="AS42" s="134" t="n">
        <v>0</v>
      </c>
      <c r="AT42" s="8"/>
      <c r="AU42" s="134" t="n">
        <v>3712.53</v>
      </c>
      <c r="AV42" s="8"/>
      <c r="AW42" s="134" t="n">
        <v>3712.53</v>
      </c>
      <c r="AX42" s="8"/>
      <c r="AY42" s="134" t="n">
        <v>0</v>
      </c>
      <c r="AZ42" s="8"/>
      <c r="BA42" s="134" t="n">
        <v>0</v>
      </c>
      <c r="BB42" s="8"/>
      <c r="BC42" s="134" t="n">
        <v>0</v>
      </c>
      <c r="BD42" s="8"/>
      <c r="BE42" s="134" t="n">
        <v>0</v>
      </c>
      <c r="BF42" s="8"/>
      <c r="BG42" s="134" t="n">
        <v>0</v>
      </c>
      <c r="BH42" s="8"/>
      <c r="BI42" s="134" t="n">
        <v>0</v>
      </c>
      <c r="BJ42" s="8"/>
      <c r="BK42" s="134" t="n">
        <v>0</v>
      </c>
      <c r="BL42" s="8"/>
      <c r="BM42" s="134" t="n">
        <v>0</v>
      </c>
      <c r="BN42" s="8"/>
      <c r="BO42" s="134" t="n">
        <v>0</v>
      </c>
      <c r="BP42" s="8"/>
      <c r="BQ42" s="134" t="n">
        <v>0</v>
      </c>
      <c r="BR42" s="8"/>
      <c r="BS42" s="134" t="n">
        <v>0</v>
      </c>
      <c r="BT42" s="8"/>
      <c r="BU42" s="134" t="n">
        <v>0</v>
      </c>
      <c r="BV42" s="8"/>
      <c r="BW42" s="134" t="n">
        <v>0</v>
      </c>
      <c r="BX42" s="8"/>
      <c r="BY42" s="134" t="n">
        <v>0</v>
      </c>
      <c r="BZ42" s="8"/>
      <c r="CA42" s="134" t="n">
        <v>0</v>
      </c>
      <c r="CB42" s="8"/>
      <c r="CC42" s="134" t="n">
        <v>0</v>
      </c>
      <c r="CD42" s="8"/>
      <c r="CE42" s="134" t="n">
        <v>0</v>
      </c>
      <c r="CF42" s="8"/>
      <c r="CG42" s="134" t="n">
        <v>0</v>
      </c>
      <c r="CH42" s="8"/>
      <c r="CI42" s="134" t="n">
        <v>0</v>
      </c>
      <c r="CJ42" s="8"/>
      <c r="CK42" s="134" t="n">
        <v>0</v>
      </c>
      <c r="CL42" s="8"/>
      <c r="CM42" s="134" t="n">
        <v>0</v>
      </c>
      <c r="CN42" s="8"/>
      <c r="CO42" s="134" t="n">
        <v>0</v>
      </c>
      <c r="CP42" s="8"/>
      <c r="CQ42" s="134" t="n">
        <v>0</v>
      </c>
      <c r="CR42" s="8"/>
      <c r="CS42" s="134" t="n">
        <v>0</v>
      </c>
      <c r="CT42" s="8"/>
      <c r="CU42" s="134" t="n">
        <v>0</v>
      </c>
      <c r="CV42" s="8"/>
      <c r="CW42" s="134" t="n">
        <v>0</v>
      </c>
      <c r="CX42" s="8"/>
      <c r="CY42" s="134" t="n">
        <v>0</v>
      </c>
      <c r="CZ42" s="8"/>
      <c r="DA42" s="134" t="n">
        <v>3712.53</v>
      </c>
    </row>
    <row r="43" customFormat="false" ht="15" hidden="false" customHeight="false" outlineLevel="0" collapsed="false">
      <c r="B43" s="14"/>
      <c r="C43" s="14"/>
      <c r="D43" s="14"/>
      <c r="E43" s="14"/>
      <c r="F43" s="14"/>
      <c r="G43" s="48" t="s">
        <v>156</v>
      </c>
      <c r="H43" s="14"/>
      <c r="I43" s="134" t="n">
        <v>0</v>
      </c>
      <c r="J43" s="8"/>
      <c r="K43" s="134" t="n">
        <v>0</v>
      </c>
      <c r="L43" s="8"/>
      <c r="M43" s="134" t="n">
        <v>0</v>
      </c>
      <c r="N43" s="8"/>
      <c r="O43" s="134" t="n">
        <v>0</v>
      </c>
      <c r="P43" s="8"/>
      <c r="Q43" s="134" t="n">
        <v>0</v>
      </c>
      <c r="R43" s="8"/>
      <c r="S43" s="134" t="n">
        <v>0</v>
      </c>
      <c r="T43" s="8"/>
      <c r="U43" s="134" t="n">
        <v>0</v>
      </c>
      <c r="V43" s="8"/>
      <c r="W43" s="134" t="n">
        <v>0</v>
      </c>
      <c r="X43" s="8"/>
      <c r="Y43" s="134" t="n">
        <v>0</v>
      </c>
      <c r="Z43" s="8"/>
      <c r="AA43" s="134" t="n">
        <v>0</v>
      </c>
      <c r="AB43" s="8"/>
      <c r="AC43" s="134" t="n">
        <v>0</v>
      </c>
      <c r="AD43" s="8"/>
      <c r="AE43" s="134" t="n">
        <v>0</v>
      </c>
      <c r="AF43" s="8"/>
      <c r="AG43" s="134" t="n">
        <v>0</v>
      </c>
      <c r="AH43" s="8"/>
      <c r="AI43" s="134" t="n">
        <v>0</v>
      </c>
      <c r="AJ43" s="8"/>
      <c r="AK43" s="134" t="n">
        <v>0</v>
      </c>
      <c r="AL43" s="8"/>
      <c r="AM43" s="134" t="n">
        <v>0</v>
      </c>
      <c r="AN43" s="8"/>
      <c r="AO43" s="134" t="n">
        <v>0</v>
      </c>
      <c r="AP43" s="8"/>
      <c r="AQ43" s="134" t="n">
        <v>0</v>
      </c>
      <c r="AR43" s="8"/>
      <c r="AS43" s="134" t="n">
        <v>171.62</v>
      </c>
      <c r="AT43" s="8"/>
      <c r="AU43" s="134" t="n">
        <v>10412.04</v>
      </c>
      <c r="AV43" s="8"/>
      <c r="AW43" s="134" t="n">
        <v>10583.66</v>
      </c>
      <c r="AX43" s="8"/>
      <c r="AY43" s="134" t="n">
        <v>0</v>
      </c>
      <c r="AZ43" s="8"/>
      <c r="BA43" s="134" t="n">
        <v>0</v>
      </c>
      <c r="BB43" s="8"/>
      <c r="BC43" s="134" t="n">
        <v>0</v>
      </c>
      <c r="BD43" s="8"/>
      <c r="BE43" s="134" t="n">
        <v>0</v>
      </c>
      <c r="BF43" s="8"/>
      <c r="BG43" s="134" t="n">
        <v>0</v>
      </c>
      <c r="BH43" s="8"/>
      <c r="BI43" s="134" t="n">
        <v>0</v>
      </c>
      <c r="BJ43" s="8"/>
      <c r="BK43" s="134" t="n">
        <v>0</v>
      </c>
      <c r="BL43" s="8"/>
      <c r="BM43" s="134" t="n">
        <v>0</v>
      </c>
      <c r="BN43" s="8"/>
      <c r="BO43" s="134" t="n">
        <v>0</v>
      </c>
      <c r="BP43" s="8"/>
      <c r="BQ43" s="134" t="n">
        <v>0</v>
      </c>
      <c r="BR43" s="8"/>
      <c r="BS43" s="134" t="n">
        <v>0</v>
      </c>
      <c r="BT43" s="8"/>
      <c r="BU43" s="134" t="n">
        <v>0</v>
      </c>
      <c r="BV43" s="8"/>
      <c r="BW43" s="134" t="n">
        <v>0</v>
      </c>
      <c r="BX43" s="8"/>
      <c r="BY43" s="134" t="n">
        <v>0</v>
      </c>
      <c r="BZ43" s="8"/>
      <c r="CA43" s="134" t="n">
        <v>0</v>
      </c>
      <c r="CB43" s="8"/>
      <c r="CC43" s="134" t="n">
        <v>0</v>
      </c>
      <c r="CD43" s="8"/>
      <c r="CE43" s="134" t="n">
        <v>0</v>
      </c>
      <c r="CF43" s="8"/>
      <c r="CG43" s="134" t="n">
        <v>0</v>
      </c>
      <c r="CH43" s="8"/>
      <c r="CI43" s="134" t="n">
        <v>0</v>
      </c>
      <c r="CJ43" s="8"/>
      <c r="CK43" s="134" t="n">
        <v>0</v>
      </c>
      <c r="CL43" s="8"/>
      <c r="CM43" s="134" t="n">
        <v>0</v>
      </c>
      <c r="CN43" s="8"/>
      <c r="CO43" s="134" t="n">
        <v>0</v>
      </c>
      <c r="CP43" s="8"/>
      <c r="CQ43" s="134" t="n">
        <v>0</v>
      </c>
      <c r="CR43" s="8"/>
      <c r="CS43" s="134" t="n">
        <v>0</v>
      </c>
      <c r="CT43" s="8"/>
      <c r="CU43" s="134" t="n">
        <v>0</v>
      </c>
      <c r="CV43" s="8"/>
      <c r="CW43" s="134" t="n">
        <v>0</v>
      </c>
      <c r="CX43" s="8"/>
      <c r="CY43" s="134" t="n">
        <v>0</v>
      </c>
      <c r="CZ43" s="8"/>
      <c r="DA43" s="134" t="n">
        <v>10583.66</v>
      </c>
    </row>
    <row r="44" customFormat="false" ht="15" hidden="false" customHeight="false" outlineLevel="0" collapsed="false">
      <c r="B44" s="14"/>
      <c r="C44" s="14"/>
      <c r="D44" s="14"/>
      <c r="E44" s="14"/>
      <c r="F44" s="14"/>
      <c r="G44" s="48" t="s">
        <v>159</v>
      </c>
      <c r="H44" s="14"/>
      <c r="I44" s="134" t="n">
        <v>0</v>
      </c>
      <c r="J44" s="8"/>
      <c r="K44" s="134" t="n">
        <v>0</v>
      </c>
      <c r="L44" s="8"/>
      <c r="M44" s="134" t="n">
        <v>0</v>
      </c>
      <c r="N44" s="8"/>
      <c r="O44" s="134" t="n">
        <v>0</v>
      </c>
      <c r="P44" s="8"/>
      <c r="Q44" s="134" t="n">
        <v>0</v>
      </c>
      <c r="R44" s="8"/>
      <c r="S44" s="134" t="n">
        <v>0</v>
      </c>
      <c r="T44" s="8"/>
      <c r="U44" s="134" t="n">
        <v>0</v>
      </c>
      <c r="V44" s="8"/>
      <c r="W44" s="134" t="n">
        <v>0</v>
      </c>
      <c r="X44" s="8"/>
      <c r="Y44" s="134" t="n">
        <v>0</v>
      </c>
      <c r="Z44" s="8"/>
      <c r="AA44" s="134" t="n">
        <v>0</v>
      </c>
      <c r="AB44" s="8"/>
      <c r="AC44" s="134" t="n">
        <v>0</v>
      </c>
      <c r="AD44" s="8"/>
      <c r="AE44" s="134" t="n">
        <v>0</v>
      </c>
      <c r="AF44" s="8"/>
      <c r="AG44" s="134" t="n">
        <v>0</v>
      </c>
      <c r="AH44" s="8"/>
      <c r="AI44" s="134" t="n">
        <v>0</v>
      </c>
      <c r="AJ44" s="8"/>
      <c r="AK44" s="134" t="n">
        <v>0</v>
      </c>
      <c r="AL44" s="8"/>
      <c r="AM44" s="134" t="n">
        <v>0</v>
      </c>
      <c r="AN44" s="8"/>
      <c r="AO44" s="134" t="n">
        <v>0</v>
      </c>
      <c r="AP44" s="8"/>
      <c r="AQ44" s="134" t="n">
        <v>0</v>
      </c>
      <c r="AR44" s="8"/>
      <c r="AS44" s="134" t="n">
        <v>0</v>
      </c>
      <c r="AT44" s="8"/>
      <c r="AU44" s="134" t="n">
        <v>13752.76</v>
      </c>
      <c r="AV44" s="8"/>
      <c r="AW44" s="134" t="n">
        <v>13752.76</v>
      </c>
      <c r="AX44" s="8"/>
      <c r="AY44" s="134" t="n">
        <v>0</v>
      </c>
      <c r="AZ44" s="8"/>
      <c r="BA44" s="134" t="n">
        <v>0</v>
      </c>
      <c r="BB44" s="8"/>
      <c r="BC44" s="134" t="n">
        <v>0</v>
      </c>
      <c r="BD44" s="8"/>
      <c r="BE44" s="134" t="n">
        <v>0</v>
      </c>
      <c r="BF44" s="8"/>
      <c r="BG44" s="134" t="n">
        <v>0</v>
      </c>
      <c r="BH44" s="8"/>
      <c r="BI44" s="134" t="n">
        <v>0</v>
      </c>
      <c r="BJ44" s="8"/>
      <c r="BK44" s="134" t="n">
        <v>0</v>
      </c>
      <c r="BL44" s="8"/>
      <c r="BM44" s="134" t="n">
        <v>0</v>
      </c>
      <c r="BN44" s="8"/>
      <c r="BO44" s="134" t="n">
        <v>0</v>
      </c>
      <c r="BP44" s="8"/>
      <c r="BQ44" s="134" t="n">
        <v>0</v>
      </c>
      <c r="BR44" s="8"/>
      <c r="BS44" s="134" t="n">
        <v>0</v>
      </c>
      <c r="BT44" s="8"/>
      <c r="BU44" s="134" t="n">
        <v>0</v>
      </c>
      <c r="BV44" s="8"/>
      <c r="BW44" s="134" t="n">
        <v>0</v>
      </c>
      <c r="BX44" s="8"/>
      <c r="BY44" s="134" t="n">
        <v>0</v>
      </c>
      <c r="BZ44" s="8"/>
      <c r="CA44" s="134" t="n">
        <v>0</v>
      </c>
      <c r="CB44" s="8"/>
      <c r="CC44" s="134" t="n">
        <v>0</v>
      </c>
      <c r="CD44" s="8"/>
      <c r="CE44" s="134" t="n">
        <v>0</v>
      </c>
      <c r="CF44" s="8"/>
      <c r="CG44" s="134" t="n">
        <v>0</v>
      </c>
      <c r="CH44" s="8"/>
      <c r="CI44" s="134" t="n">
        <v>0</v>
      </c>
      <c r="CJ44" s="8"/>
      <c r="CK44" s="134" t="n">
        <v>0</v>
      </c>
      <c r="CL44" s="8"/>
      <c r="CM44" s="134" t="n">
        <v>0</v>
      </c>
      <c r="CN44" s="8"/>
      <c r="CO44" s="134" t="n">
        <v>0</v>
      </c>
      <c r="CP44" s="8"/>
      <c r="CQ44" s="134" t="n">
        <v>0</v>
      </c>
      <c r="CR44" s="8"/>
      <c r="CS44" s="134" t="n">
        <v>0</v>
      </c>
      <c r="CT44" s="8"/>
      <c r="CU44" s="134" t="n">
        <v>0</v>
      </c>
      <c r="CV44" s="8"/>
      <c r="CW44" s="134" t="n">
        <v>0</v>
      </c>
      <c r="CX44" s="8"/>
      <c r="CY44" s="134" t="n">
        <v>0</v>
      </c>
      <c r="CZ44" s="8"/>
      <c r="DA44" s="134" t="n">
        <v>13752.76</v>
      </c>
    </row>
    <row r="45" customFormat="false" ht="15" hidden="false" customHeight="false" outlineLevel="0" collapsed="false">
      <c r="B45" s="14"/>
      <c r="C45" s="14"/>
      <c r="D45" s="14"/>
      <c r="E45" s="14"/>
      <c r="F45" s="14"/>
      <c r="G45" s="48" t="s">
        <v>162</v>
      </c>
      <c r="H45" s="14"/>
      <c r="I45" s="134" t="n">
        <v>0</v>
      </c>
      <c r="J45" s="8"/>
      <c r="K45" s="134" t="n">
        <v>0</v>
      </c>
      <c r="L45" s="8"/>
      <c r="M45" s="134" t="n">
        <v>0</v>
      </c>
      <c r="N45" s="8"/>
      <c r="O45" s="134" t="n">
        <v>0</v>
      </c>
      <c r="P45" s="8"/>
      <c r="Q45" s="134" t="n">
        <v>0</v>
      </c>
      <c r="R45" s="8"/>
      <c r="S45" s="134" t="n">
        <v>0</v>
      </c>
      <c r="T45" s="8"/>
      <c r="U45" s="134" t="n">
        <v>0</v>
      </c>
      <c r="V45" s="8"/>
      <c r="W45" s="134" t="n">
        <v>0</v>
      </c>
      <c r="X45" s="8"/>
      <c r="Y45" s="134" t="n">
        <v>0</v>
      </c>
      <c r="Z45" s="8"/>
      <c r="AA45" s="134" t="n">
        <v>0</v>
      </c>
      <c r="AB45" s="8"/>
      <c r="AC45" s="134" t="n">
        <v>0</v>
      </c>
      <c r="AD45" s="8"/>
      <c r="AE45" s="134" t="n">
        <v>0</v>
      </c>
      <c r="AF45" s="8"/>
      <c r="AG45" s="134" t="n">
        <v>0</v>
      </c>
      <c r="AH45" s="8"/>
      <c r="AI45" s="134" t="n">
        <v>0</v>
      </c>
      <c r="AJ45" s="8"/>
      <c r="AK45" s="134" t="n">
        <v>0</v>
      </c>
      <c r="AL45" s="8"/>
      <c r="AM45" s="134" t="n">
        <v>0</v>
      </c>
      <c r="AN45" s="8"/>
      <c r="AO45" s="134" t="n">
        <v>0</v>
      </c>
      <c r="AP45" s="8"/>
      <c r="AQ45" s="134" t="n">
        <v>0</v>
      </c>
      <c r="AR45" s="8"/>
      <c r="AS45" s="134" t="n">
        <v>0</v>
      </c>
      <c r="AT45" s="8"/>
      <c r="AU45" s="134" t="n">
        <v>-227.99</v>
      </c>
      <c r="AV45" s="8"/>
      <c r="AW45" s="134" t="n">
        <v>-227.99</v>
      </c>
      <c r="AX45" s="8"/>
      <c r="AY45" s="134" t="n">
        <v>0</v>
      </c>
      <c r="AZ45" s="8"/>
      <c r="BA45" s="134" t="n">
        <v>0</v>
      </c>
      <c r="BB45" s="8"/>
      <c r="BC45" s="134" t="n">
        <v>0</v>
      </c>
      <c r="BD45" s="8"/>
      <c r="BE45" s="134" t="n">
        <v>0</v>
      </c>
      <c r="BF45" s="8"/>
      <c r="BG45" s="134" t="n">
        <v>0</v>
      </c>
      <c r="BH45" s="8"/>
      <c r="BI45" s="134" t="n">
        <v>0</v>
      </c>
      <c r="BJ45" s="8"/>
      <c r="BK45" s="134" t="n">
        <v>0</v>
      </c>
      <c r="BL45" s="8"/>
      <c r="BM45" s="134" t="n">
        <v>0</v>
      </c>
      <c r="BN45" s="8"/>
      <c r="BO45" s="134" t="n">
        <v>0</v>
      </c>
      <c r="BP45" s="8"/>
      <c r="BQ45" s="134" t="n">
        <v>0</v>
      </c>
      <c r="BR45" s="8"/>
      <c r="BS45" s="134" t="n">
        <v>0</v>
      </c>
      <c r="BT45" s="8"/>
      <c r="BU45" s="134" t="n">
        <v>0</v>
      </c>
      <c r="BV45" s="8"/>
      <c r="BW45" s="134" t="n">
        <v>0</v>
      </c>
      <c r="BX45" s="8"/>
      <c r="BY45" s="134" t="n">
        <v>0</v>
      </c>
      <c r="BZ45" s="8"/>
      <c r="CA45" s="134" t="n">
        <v>0</v>
      </c>
      <c r="CB45" s="8"/>
      <c r="CC45" s="134" t="n">
        <v>0</v>
      </c>
      <c r="CD45" s="8"/>
      <c r="CE45" s="134" t="n">
        <v>0</v>
      </c>
      <c r="CF45" s="8"/>
      <c r="CG45" s="134" t="n">
        <v>0</v>
      </c>
      <c r="CH45" s="8"/>
      <c r="CI45" s="134" t="n">
        <v>0</v>
      </c>
      <c r="CJ45" s="8"/>
      <c r="CK45" s="134" t="n">
        <v>0</v>
      </c>
      <c r="CL45" s="8"/>
      <c r="CM45" s="134" t="n">
        <v>0</v>
      </c>
      <c r="CN45" s="8"/>
      <c r="CO45" s="134" t="n">
        <v>0</v>
      </c>
      <c r="CP45" s="8"/>
      <c r="CQ45" s="134" t="n">
        <v>0</v>
      </c>
      <c r="CR45" s="8"/>
      <c r="CS45" s="134" t="n">
        <v>0</v>
      </c>
      <c r="CT45" s="8"/>
      <c r="CU45" s="134" t="n">
        <v>0</v>
      </c>
      <c r="CV45" s="8"/>
      <c r="CW45" s="134" t="n">
        <v>0</v>
      </c>
      <c r="CX45" s="8"/>
      <c r="CY45" s="134" t="n">
        <v>0</v>
      </c>
      <c r="CZ45" s="8"/>
      <c r="DA45" s="134" t="n">
        <v>-227.99</v>
      </c>
    </row>
    <row r="46" customFormat="false" ht="15.75" hidden="false" customHeight="false" outlineLevel="0" collapsed="false">
      <c r="B46" s="14"/>
      <c r="C46" s="14"/>
      <c r="D46" s="14"/>
      <c r="E46" s="14"/>
      <c r="F46" s="14"/>
      <c r="G46" s="48" t="s">
        <v>164</v>
      </c>
      <c r="H46" s="14"/>
      <c r="I46" s="135" t="n">
        <v>0</v>
      </c>
      <c r="J46" s="8"/>
      <c r="K46" s="135" t="n">
        <v>0</v>
      </c>
      <c r="L46" s="8"/>
      <c r="M46" s="135" t="n">
        <v>0</v>
      </c>
      <c r="N46" s="8"/>
      <c r="O46" s="135" t="n">
        <v>0</v>
      </c>
      <c r="P46" s="8"/>
      <c r="Q46" s="135" t="n">
        <v>0</v>
      </c>
      <c r="R46" s="8"/>
      <c r="S46" s="135" t="n">
        <v>0</v>
      </c>
      <c r="T46" s="8"/>
      <c r="U46" s="135" t="n">
        <v>0</v>
      </c>
      <c r="V46" s="8"/>
      <c r="W46" s="135" t="n">
        <v>0</v>
      </c>
      <c r="X46" s="8"/>
      <c r="Y46" s="135" t="n">
        <v>0</v>
      </c>
      <c r="Z46" s="8"/>
      <c r="AA46" s="135" t="n">
        <v>0</v>
      </c>
      <c r="AB46" s="8"/>
      <c r="AC46" s="135" t="n">
        <v>0</v>
      </c>
      <c r="AD46" s="8"/>
      <c r="AE46" s="135" t="n">
        <v>0</v>
      </c>
      <c r="AF46" s="8"/>
      <c r="AG46" s="135" t="n">
        <v>0</v>
      </c>
      <c r="AH46" s="8"/>
      <c r="AI46" s="135" t="n">
        <v>0</v>
      </c>
      <c r="AJ46" s="8"/>
      <c r="AK46" s="135" t="n">
        <v>0</v>
      </c>
      <c r="AL46" s="8"/>
      <c r="AM46" s="135" t="n">
        <v>0</v>
      </c>
      <c r="AN46" s="8"/>
      <c r="AO46" s="135" t="n">
        <v>0</v>
      </c>
      <c r="AP46" s="8"/>
      <c r="AQ46" s="135" t="n">
        <v>0</v>
      </c>
      <c r="AR46" s="8"/>
      <c r="AS46" s="135" t="n">
        <v>0</v>
      </c>
      <c r="AT46" s="8"/>
      <c r="AU46" s="135" t="n">
        <v>3822.54</v>
      </c>
      <c r="AV46" s="8"/>
      <c r="AW46" s="135" t="n">
        <v>3822.54</v>
      </c>
      <c r="AX46" s="8"/>
      <c r="AY46" s="135" t="n">
        <v>0</v>
      </c>
      <c r="AZ46" s="8"/>
      <c r="BA46" s="135" t="n">
        <v>0</v>
      </c>
      <c r="BB46" s="8"/>
      <c r="BC46" s="135" t="n">
        <v>0</v>
      </c>
      <c r="BD46" s="8"/>
      <c r="BE46" s="135" t="n">
        <v>0</v>
      </c>
      <c r="BF46" s="8"/>
      <c r="BG46" s="135" t="n">
        <v>0</v>
      </c>
      <c r="BH46" s="8"/>
      <c r="BI46" s="135" t="n">
        <v>0</v>
      </c>
      <c r="BJ46" s="8"/>
      <c r="BK46" s="135" t="n">
        <v>0</v>
      </c>
      <c r="BL46" s="8"/>
      <c r="BM46" s="135" t="n">
        <v>0</v>
      </c>
      <c r="BN46" s="8"/>
      <c r="BO46" s="135" t="n">
        <v>0</v>
      </c>
      <c r="BP46" s="8"/>
      <c r="BQ46" s="135" t="n">
        <v>0</v>
      </c>
      <c r="BR46" s="8"/>
      <c r="BS46" s="135" t="n">
        <v>0</v>
      </c>
      <c r="BT46" s="8"/>
      <c r="BU46" s="135" t="n">
        <v>0</v>
      </c>
      <c r="BV46" s="8"/>
      <c r="BW46" s="135" t="n">
        <v>0</v>
      </c>
      <c r="BX46" s="8"/>
      <c r="BY46" s="135" t="n">
        <v>0</v>
      </c>
      <c r="BZ46" s="8"/>
      <c r="CA46" s="135" t="n">
        <v>0</v>
      </c>
      <c r="CB46" s="8"/>
      <c r="CC46" s="135" t="n">
        <v>0</v>
      </c>
      <c r="CD46" s="8"/>
      <c r="CE46" s="135" t="n">
        <v>0</v>
      </c>
      <c r="CF46" s="8"/>
      <c r="CG46" s="135" t="n">
        <v>0</v>
      </c>
      <c r="CH46" s="8"/>
      <c r="CI46" s="135" t="n">
        <v>0</v>
      </c>
      <c r="CJ46" s="8"/>
      <c r="CK46" s="135" t="n">
        <v>0</v>
      </c>
      <c r="CL46" s="8"/>
      <c r="CM46" s="135" t="n">
        <v>0</v>
      </c>
      <c r="CN46" s="8"/>
      <c r="CO46" s="135" t="n">
        <v>0</v>
      </c>
      <c r="CP46" s="8"/>
      <c r="CQ46" s="135" t="n">
        <v>0</v>
      </c>
      <c r="CR46" s="8"/>
      <c r="CS46" s="135" t="n">
        <v>0</v>
      </c>
      <c r="CT46" s="8"/>
      <c r="CU46" s="135" t="n">
        <v>0</v>
      </c>
      <c r="CV46" s="8"/>
      <c r="CW46" s="135" t="n">
        <v>0</v>
      </c>
      <c r="CX46" s="8"/>
      <c r="CY46" s="135" t="n">
        <v>0</v>
      </c>
      <c r="CZ46" s="8"/>
      <c r="DA46" s="135" t="n">
        <v>3822.54</v>
      </c>
    </row>
    <row r="47" customFormat="false" ht="15" hidden="false" customHeight="false" outlineLevel="0" collapsed="false">
      <c r="B47" s="14"/>
      <c r="C47" s="14"/>
      <c r="D47" s="14"/>
      <c r="E47" s="14"/>
      <c r="F47" s="48" t="s">
        <v>165</v>
      </c>
      <c r="G47" s="14"/>
      <c r="H47" s="14"/>
      <c r="I47" s="134" t="n">
        <v>0</v>
      </c>
      <c r="J47" s="8"/>
      <c r="K47" s="134" t="n">
        <v>0</v>
      </c>
      <c r="L47" s="8"/>
      <c r="M47" s="134" t="n">
        <v>0</v>
      </c>
      <c r="N47" s="8"/>
      <c r="O47" s="134" t="n">
        <v>0</v>
      </c>
      <c r="P47" s="8"/>
      <c r="Q47" s="134" t="n">
        <v>0</v>
      </c>
      <c r="R47" s="8"/>
      <c r="S47" s="134" t="n">
        <v>0</v>
      </c>
      <c r="T47" s="8"/>
      <c r="U47" s="134" t="n">
        <v>0</v>
      </c>
      <c r="V47" s="8"/>
      <c r="W47" s="134" t="n">
        <v>0</v>
      </c>
      <c r="X47" s="8"/>
      <c r="Y47" s="134" t="n">
        <v>0</v>
      </c>
      <c r="Z47" s="8"/>
      <c r="AA47" s="134" t="n">
        <v>0</v>
      </c>
      <c r="AB47" s="8"/>
      <c r="AC47" s="134" t="n">
        <v>0</v>
      </c>
      <c r="AD47" s="8"/>
      <c r="AE47" s="134" t="n">
        <v>0</v>
      </c>
      <c r="AF47" s="8"/>
      <c r="AG47" s="134" t="n">
        <v>0</v>
      </c>
      <c r="AH47" s="8"/>
      <c r="AI47" s="134" t="n">
        <v>5190.1</v>
      </c>
      <c r="AJ47" s="8"/>
      <c r="AK47" s="134" t="n">
        <v>5190.1</v>
      </c>
      <c r="AL47" s="8"/>
      <c r="AM47" s="134" t="n">
        <v>0</v>
      </c>
      <c r="AN47" s="8"/>
      <c r="AO47" s="134" t="n">
        <v>0</v>
      </c>
      <c r="AP47" s="8"/>
      <c r="AQ47" s="134" t="n">
        <v>108176.86</v>
      </c>
      <c r="AR47" s="8"/>
      <c r="AS47" s="134" t="n">
        <v>171.62</v>
      </c>
      <c r="AT47" s="8"/>
      <c r="AU47" s="134" t="n">
        <v>2369730.13</v>
      </c>
      <c r="AV47" s="8"/>
      <c r="AW47" s="134" t="n">
        <v>2478078.61</v>
      </c>
      <c r="AX47" s="8"/>
      <c r="AY47" s="134" t="n">
        <v>0</v>
      </c>
      <c r="AZ47" s="8"/>
      <c r="BA47" s="134" t="n">
        <v>0</v>
      </c>
      <c r="BB47" s="8"/>
      <c r="BC47" s="134" t="n">
        <v>0</v>
      </c>
      <c r="BD47" s="8"/>
      <c r="BE47" s="134" t="n">
        <v>0</v>
      </c>
      <c r="BF47" s="8"/>
      <c r="BG47" s="134" t="n">
        <v>0</v>
      </c>
      <c r="BH47" s="8"/>
      <c r="BI47" s="134" t="n">
        <v>0</v>
      </c>
      <c r="BJ47" s="8"/>
      <c r="BK47" s="134" t="n">
        <v>0</v>
      </c>
      <c r="BL47" s="8"/>
      <c r="BM47" s="134" t="n">
        <v>0</v>
      </c>
      <c r="BN47" s="8"/>
      <c r="BO47" s="134" t="n">
        <v>0</v>
      </c>
      <c r="BP47" s="8"/>
      <c r="BQ47" s="134" t="n">
        <v>0</v>
      </c>
      <c r="BR47" s="8"/>
      <c r="BS47" s="134" t="n">
        <v>0</v>
      </c>
      <c r="BT47" s="8"/>
      <c r="BU47" s="134" t="n">
        <v>0</v>
      </c>
      <c r="BV47" s="8"/>
      <c r="BW47" s="134" t="n">
        <v>0</v>
      </c>
      <c r="BX47" s="8"/>
      <c r="BY47" s="134" t="n">
        <v>0</v>
      </c>
      <c r="BZ47" s="8"/>
      <c r="CA47" s="134" t="n">
        <v>0</v>
      </c>
      <c r="CB47" s="8"/>
      <c r="CC47" s="134" t="n">
        <v>0</v>
      </c>
      <c r="CD47" s="8"/>
      <c r="CE47" s="134" t="n">
        <v>0</v>
      </c>
      <c r="CF47" s="8"/>
      <c r="CG47" s="134" t="n">
        <v>0</v>
      </c>
      <c r="CH47" s="8"/>
      <c r="CI47" s="134" t="n">
        <v>0</v>
      </c>
      <c r="CJ47" s="8"/>
      <c r="CK47" s="134" t="n">
        <v>0</v>
      </c>
      <c r="CL47" s="8"/>
      <c r="CM47" s="134" t="n">
        <v>0</v>
      </c>
      <c r="CN47" s="8"/>
      <c r="CO47" s="134" t="n">
        <v>0</v>
      </c>
      <c r="CP47" s="8"/>
      <c r="CQ47" s="134" t="n">
        <v>0</v>
      </c>
      <c r="CR47" s="8"/>
      <c r="CS47" s="134" t="n">
        <v>0</v>
      </c>
      <c r="CT47" s="8"/>
      <c r="CU47" s="134" t="n">
        <v>0</v>
      </c>
      <c r="CV47" s="8"/>
      <c r="CW47" s="134" t="n">
        <v>0</v>
      </c>
      <c r="CX47" s="8"/>
      <c r="CY47" s="134" t="n">
        <v>0</v>
      </c>
      <c r="CZ47" s="8"/>
      <c r="DA47" s="134" t="n">
        <v>2483268.71</v>
      </c>
    </row>
    <row r="48" customFormat="false" ht="15" hidden="false" customHeight="false" outlineLevel="0" collapsed="false">
      <c r="B48" s="14"/>
      <c r="C48" s="14"/>
      <c r="D48" s="14"/>
      <c r="E48" s="14"/>
      <c r="F48" s="48" t="s">
        <v>166</v>
      </c>
      <c r="G48" s="14"/>
      <c r="H48" s="14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</row>
    <row r="49" customFormat="false" ht="15" hidden="false" customHeight="false" outlineLevel="0" collapsed="false">
      <c r="B49" s="14"/>
      <c r="C49" s="14"/>
      <c r="D49" s="14"/>
      <c r="E49" s="14"/>
      <c r="F49" s="14"/>
      <c r="G49" s="48" t="s">
        <v>167</v>
      </c>
      <c r="H49" s="14"/>
      <c r="I49" s="134" t="n">
        <v>0</v>
      </c>
      <c r="J49" s="8"/>
      <c r="K49" s="134" t="n">
        <v>0</v>
      </c>
      <c r="L49" s="8"/>
      <c r="M49" s="134" t="n">
        <v>0</v>
      </c>
      <c r="N49" s="8"/>
      <c r="O49" s="134" t="n">
        <v>0</v>
      </c>
      <c r="P49" s="8"/>
      <c r="Q49" s="134" t="n">
        <v>0</v>
      </c>
      <c r="R49" s="8"/>
      <c r="S49" s="134" t="n">
        <v>0</v>
      </c>
      <c r="T49" s="8"/>
      <c r="U49" s="134" t="n">
        <v>0</v>
      </c>
      <c r="V49" s="8"/>
      <c r="W49" s="134" t="n">
        <v>0</v>
      </c>
      <c r="X49" s="8"/>
      <c r="Y49" s="134" t="n">
        <v>0</v>
      </c>
      <c r="Z49" s="8"/>
      <c r="AA49" s="134" t="n">
        <v>0</v>
      </c>
      <c r="AB49" s="8"/>
      <c r="AC49" s="134" t="n">
        <v>0</v>
      </c>
      <c r="AD49" s="8"/>
      <c r="AE49" s="134" t="n">
        <v>0</v>
      </c>
      <c r="AF49" s="8"/>
      <c r="AG49" s="134" t="n">
        <v>0</v>
      </c>
      <c r="AH49" s="8"/>
      <c r="AI49" s="134" t="n">
        <v>0</v>
      </c>
      <c r="AJ49" s="8"/>
      <c r="AK49" s="134" t="n">
        <v>0</v>
      </c>
      <c r="AL49" s="8"/>
      <c r="AM49" s="134" t="n">
        <v>0</v>
      </c>
      <c r="AN49" s="8"/>
      <c r="AO49" s="134" t="n">
        <v>0</v>
      </c>
      <c r="AP49" s="8"/>
      <c r="AQ49" s="134" t="n">
        <v>0</v>
      </c>
      <c r="AR49" s="8"/>
      <c r="AS49" s="134" t="n">
        <v>0</v>
      </c>
      <c r="AT49" s="8"/>
      <c r="AU49" s="134" t="n">
        <v>23683.37</v>
      </c>
      <c r="AV49" s="8"/>
      <c r="AW49" s="134" t="n">
        <v>23683.37</v>
      </c>
      <c r="AX49" s="8"/>
      <c r="AY49" s="134" t="n">
        <v>0</v>
      </c>
      <c r="AZ49" s="8"/>
      <c r="BA49" s="134" t="n">
        <v>0</v>
      </c>
      <c r="BB49" s="8"/>
      <c r="BC49" s="134" t="n">
        <v>0</v>
      </c>
      <c r="BD49" s="8"/>
      <c r="BE49" s="134" t="n">
        <v>0</v>
      </c>
      <c r="BF49" s="8"/>
      <c r="BG49" s="134" t="n">
        <v>0</v>
      </c>
      <c r="BH49" s="8"/>
      <c r="BI49" s="134" t="n">
        <v>0</v>
      </c>
      <c r="BJ49" s="8"/>
      <c r="BK49" s="134" t="n">
        <v>0</v>
      </c>
      <c r="BL49" s="8"/>
      <c r="BM49" s="134" t="n">
        <v>0</v>
      </c>
      <c r="BN49" s="8"/>
      <c r="BO49" s="134" t="n">
        <v>0</v>
      </c>
      <c r="BP49" s="8"/>
      <c r="BQ49" s="134" t="n">
        <v>0</v>
      </c>
      <c r="BR49" s="8"/>
      <c r="BS49" s="134" t="n">
        <v>0</v>
      </c>
      <c r="BT49" s="8"/>
      <c r="BU49" s="134" t="n">
        <v>0</v>
      </c>
      <c r="BV49" s="8"/>
      <c r="BW49" s="134" t="n">
        <v>0</v>
      </c>
      <c r="BX49" s="8"/>
      <c r="BY49" s="134" t="n">
        <v>0</v>
      </c>
      <c r="BZ49" s="8"/>
      <c r="CA49" s="134" t="n">
        <v>0</v>
      </c>
      <c r="CB49" s="8"/>
      <c r="CC49" s="134" t="n">
        <v>0</v>
      </c>
      <c r="CD49" s="8"/>
      <c r="CE49" s="134" t="n">
        <v>0</v>
      </c>
      <c r="CF49" s="8"/>
      <c r="CG49" s="134" t="n">
        <v>0</v>
      </c>
      <c r="CH49" s="8"/>
      <c r="CI49" s="134" t="n">
        <v>0</v>
      </c>
      <c r="CJ49" s="8"/>
      <c r="CK49" s="134" t="n">
        <v>0</v>
      </c>
      <c r="CL49" s="8"/>
      <c r="CM49" s="134" t="n">
        <v>0</v>
      </c>
      <c r="CN49" s="8"/>
      <c r="CO49" s="134" t="n">
        <v>0</v>
      </c>
      <c r="CP49" s="8"/>
      <c r="CQ49" s="134" t="n">
        <v>0</v>
      </c>
      <c r="CR49" s="8"/>
      <c r="CS49" s="134" t="n">
        <v>0</v>
      </c>
      <c r="CT49" s="8"/>
      <c r="CU49" s="134" t="n">
        <v>0</v>
      </c>
      <c r="CV49" s="8"/>
      <c r="CW49" s="134" t="n">
        <v>0</v>
      </c>
      <c r="CX49" s="8"/>
      <c r="CY49" s="134" t="n">
        <v>0</v>
      </c>
      <c r="CZ49" s="8"/>
      <c r="DA49" s="134" t="n">
        <v>23683.37</v>
      </c>
    </row>
    <row r="50" customFormat="false" ht="15" hidden="false" customHeight="false" outlineLevel="0" collapsed="false">
      <c r="B50" s="14"/>
      <c r="C50" s="14"/>
      <c r="D50" s="14"/>
      <c r="E50" s="14"/>
      <c r="F50" s="14"/>
      <c r="G50" s="48" t="s">
        <v>168</v>
      </c>
      <c r="H50" s="14"/>
      <c r="I50" s="134" t="n">
        <v>0</v>
      </c>
      <c r="J50" s="8"/>
      <c r="K50" s="134" t="n">
        <v>0</v>
      </c>
      <c r="L50" s="8"/>
      <c r="M50" s="134" t="n">
        <v>0</v>
      </c>
      <c r="N50" s="8"/>
      <c r="O50" s="134" t="n">
        <v>0</v>
      </c>
      <c r="P50" s="8"/>
      <c r="Q50" s="134" t="n">
        <v>0</v>
      </c>
      <c r="R50" s="8"/>
      <c r="S50" s="134" t="n">
        <v>0</v>
      </c>
      <c r="T50" s="8"/>
      <c r="U50" s="134" t="n">
        <v>0</v>
      </c>
      <c r="V50" s="8"/>
      <c r="W50" s="134" t="n">
        <v>0</v>
      </c>
      <c r="X50" s="8"/>
      <c r="Y50" s="134" t="n">
        <v>0</v>
      </c>
      <c r="Z50" s="8"/>
      <c r="AA50" s="134" t="n">
        <v>0</v>
      </c>
      <c r="AB50" s="8"/>
      <c r="AC50" s="134" t="n">
        <v>0</v>
      </c>
      <c r="AD50" s="8"/>
      <c r="AE50" s="134" t="n">
        <v>0</v>
      </c>
      <c r="AF50" s="8"/>
      <c r="AG50" s="134" t="n">
        <v>0</v>
      </c>
      <c r="AH50" s="8"/>
      <c r="AI50" s="134" t="n">
        <v>0</v>
      </c>
      <c r="AJ50" s="8"/>
      <c r="AK50" s="134" t="n">
        <v>0</v>
      </c>
      <c r="AL50" s="8"/>
      <c r="AM50" s="134" t="n">
        <v>0</v>
      </c>
      <c r="AN50" s="8"/>
      <c r="AO50" s="134" t="n">
        <v>0</v>
      </c>
      <c r="AP50" s="8"/>
      <c r="AQ50" s="134" t="n">
        <v>0</v>
      </c>
      <c r="AR50" s="8"/>
      <c r="AS50" s="134" t="n">
        <v>0</v>
      </c>
      <c r="AT50" s="8"/>
      <c r="AU50" s="134" t="n">
        <v>50495.38</v>
      </c>
      <c r="AV50" s="8"/>
      <c r="AW50" s="134" t="n">
        <v>50495.38</v>
      </c>
      <c r="AX50" s="8"/>
      <c r="AY50" s="134" t="n">
        <v>0</v>
      </c>
      <c r="AZ50" s="8"/>
      <c r="BA50" s="134" t="n">
        <v>0</v>
      </c>
      <c r="BB50" s="8"/>
      <c r="BC50" s="134" t="n">
        <v>0</v>
      </c>
      <c r="BD50" s="8"/>
      <c r="BE50" s="134" t="n">
        <v>0</v>
      </c>
      <c r="BF50" s="8"/>
      <c r="BG50" s="134" t="n">
        <v>0</v>
      </c>
      <c r="BH50" s="8"/>
      <c r="BI50" s="134" t="n">
        <v>0</v>
      </c>
      <c r="BJ50" s="8"/>
      <c r="BK50" s="134" t="n">
        <v>0</v>
      </c>
      <c r="BL50" s="8"/>
      <c r="BM50" s="134" t="n">
        <v>0</v>
      </c>
      <c r="BN50" s="8"/>
      <c r="BO50" s="134" t="n">
        <v>0</v>
      </c>
      <c r="BP50" s="8"/>
      <c r="BQ50" s="134" t="n">
        <v>0</v>
      </c>
      <c r="BR50" s="8"/>
      <c r="BS50" s="134" t="n">
        <v>0</v>
      </c>
      <c r="BT50" s="8"/>
      <c r="BU50" s="134" t="n">
        <v>0</v>
      </c>
      <c r="BV50" s="8"/>
      <c r="BW50" s="134" t="n">
        <v>0</v>
      </c>
      <c r="BX50" s="8"/>
      <c r="BY50" s="134" t="n">
        <v>0</v>
      </c>
      <c r="BZ50" s="8"/>
      <c r="CA50" s="134" t="n">
        <v>0</v>
      </c>
      <c r="CB50" s="8"/>
      <c r="CC50" s="134" t="n">
        <v>0</v>
      </c>
      <c r="CD50" s="8"/>
      <c r="CE50" s="134" t="n">
        <v>0</v>
      </c>
      <c r="CF50" s="8"/>
      <c r="CG50" s="134" t="n">
        <v>0</v>
      </c>
      <c r="CH50" s="8"/>
      <c r="CI50" s="134" t="n">
        <v>0</v>
      </c>
      <c r="CJ50" s="8"/>
      <c r="CK50" s="134" t="n">
        <v>0</v>
      </c>
      <c r="CL50" s="8"/>
      <c r="CM50" s="134" t="n">
        <v>0</v>
      </c>
      <c r="CN50" s="8"/>
      <c r="CO50" s="134" t="n">
        <v>0</v>
      </c>
      <c r="CP50" s="8"/>
      <c r="CQ50" s="134" t="n">
        <v>0</v>
      </c>
      <c r="CR50" s="8"/>
      <c r="CS50" s="134" t="n">
        <v>0</v>
      </c>
      <c r="CT50" s="8"/>
      <c r="CU50" s="134" t="n">
        <v>0</v>
      </c>
      <c r="CV50" s="8"/>
      <c r="CW50" s="134" t="n">
        <v>0</v>
      </c>
      <c r="CX50" s="8"/>
      <c r="CY50" s="134" t="n">
        <v>0</v>
      </c>
      <c r="CZ50" s="8"/>
      <c r="DA50" s="134" t="n">
        <v>50495.38</v>
      </c>
    </row>
    <row r="51" customFormat="false" ht="15" hidden="false" customHeight="false" outlineLevel="0" collapsed="false">
      <c r="B51" s="14"/>
      <c r="C51" s="14"/>
      <c r="D51" s="14"/>
      <c r="E51" s="14"/>
      <c r="F51" s="14"/>
      <c r="G51" s="48" t="s">
        <v>169</v>
      </c>
      <c r="H51" s="14"/>
      <c r="I51" s="134" t="n">
        <v>0</v>
      </c>
      <c r="J51" s="8"/>
      <c r="K51" s="134" t="n">
        <v>0</v>
      </c>
      <c r="L51" s="8"/>
      <c r="M51" s="134" t="n">
        <v>0</v>
      </c>
      <c r="N51" s="8"/>
      <c r="O51" s="134" t="n">
        <v>0</v>
      </c>
      <c r="P51" s="8"/>
      <c r="Q51" s="134" t="n">
        <v>0</v>
      </c>
      <c r="R51" s="8"/>
      <c r="S51" s="134" t="n">
        <v>0</v>
      </c>
      <c r="T51" s="8"/>
      <c r="U51" s="134" t="n">
        <v>0</v>
      </c>
      <c r="V51" s="8"/>
      <c r="W51" s="134" t="n">
        <v>0</v>
      </c>
      <c r="X51" s="8"/>
      <c r="Y51" s="134" t="n">
        <v>0</v>
      </c>
      <c r="Z51" s="8"/>
      <c r="AA51" s="134" t="n">
        <v>0</v>
      </c>
      <c r="AB51" s="8"/>
      <c r="AC51" s="134" t="n">
        <v>0</v>
      </c>
      <c r="AD51" s="8"/>
      <c r="AE51" s="134" t="n">
        <v>0</v>
      </c>
      <c r="AF51" s="8"/>
      <c r="AG51" s="134" t="n">
        <v>0</v>
      </c>
      <c r="AH51" s="8"/>
      <c r="AI51" s="134" t="n">
        <v>0</v>
      </c>
      <c r="AJ51" s="8"/>
      <c r="AK51" s="134" t="n">
        <v>0</v>
      </c>
      <c r="AL51" s="8"/>
      <c r="AM51" s="134" t="n">
        <v>0</v>
      </c>
      <c r="AN51" s="8"/>
      <c r="AO51" s="134" t="n">
        <v>0</v>
      </c>
      <c r="AP51" s="8"/>
      <c r="AQ51" s="134" t="n">
        <v>0</v>
      </c>
      <c r="AR51" s="8"/>
      <c r="AS51" s="134" t="n">
        <v>0</v>
      </c>
      <c r="AT51" s="8"/>
      <c r="AU51" s="134" t="n">
        <v>132</v>
      </c>
      <c r="AV51" s="8"/>
      <c r="AW51" s="134" t="n">
        <v>132</v>
      </c>
      <c r="AX51" s="8"/>
      <c r="AY51" s="134" t="n">
        <v>0</v>
      </c>
      <c r="AZ51" s="8"/>
      <c r="BA51" s="134" t="n">
        <v>0</v>
      </c>
      <c r="BB51" s="8"/>
      <c r="BC51" s="134" t="n">
        <v>0</v>
      </c>
      <c r="BD51" s="8"/>
      <c r="BE51" s="134" t="n">
        <v>0</v>
      </c>
      <c r="BF51" s="8"/>
      <c r="BG51" s="134" t="n">
        <v>0</v>
      </c>
      <c r="BH51" s="8"/>
      <c r="BI51" s="134" t="n">
        <v>0</v>
      </c>
      <c r="BJ51" s="8"/>
      <c r="BK51" s="134" t="n">
        <v>0</v>
      </c>
      <c r="BL51" s="8"/>
      <c r="BM51" s="134" t="n">
        <v>0</v>
      </c>
      <c r="BN51" s="8"/>
      <c r="BO51" s="134" t="n">
        <v>0</v>
      </c>
      <c r="BP51" s="8"/>
      <c r="BQ51" s="134" t="n">
        <v>0</v>
      </c>
      <c r="BR51" s="8"/>
      <c r="BS51" s="134" t="n">
        <v>0</v>
      </c>
      <c r="BT51" s="8"/>
      <c r="BU51" s="134" t="n">
        <v>0</v>
      </c>
      <c r="BV51" s="8"/>
      <c r="BW51" s="134" t="n">
        <v>0</v>
      </c>
      <c r="BX51" s="8"/>
      <c r="BY51" s="134" t="n">
        <v>0</v>
      </c>
      <c r="BZ51" s="8"/>
      <c r="CA51" s="134" t="n">
        <v>0</v>
      </c>
      <c r="CB51" s="8"/>
      <c r="CC51" s="134" t="n">
        <v>0</v>
      </c>
      <c r="CD51" s="8"/>
      <c r="CE51" s="134" t="n">
        <v>0</v>
      </c>
      <c r="CF51" s="8"/>
      <c r="CG51" s="134" t="n">
        <v>0</v>
      </c>
      <c r="CH51" s="8"/>
      <c r="CI51" s="134" t="n">
        <v>0</v>
      </c>
      <c r="CJ51" s="8"/>
      <c r="CK51" s="134" t="n">
        <v>0</v>
      </c>
      <c r="CL51" s="8"/>
      <c r="CM51" s="134" t="n">
        <v>0</v>
      </c>
      <c r="CN51" s="8"/>
      <c r="CO51" s="134" t="n">
        <v>0</v>
      </c>
      <c r="CP51" s="8"/>
      <c r="CQ51" s="134" t="n">
        <v>0</v>
      </c>
      <c r="CR51" s="8"/>
      <c r="CS51" s="134" t="n">
        <v>0</v>
      </c>
      <c r="CT51" s="8"/>
      <c r="CU51" s="134" t="n">
        <v>0</v>
      </c>
      <c r="CV51" s="8"/>
      <c r="CW51" s="134" t="n">
        <v>0</v>
      </c>
      <c r="CX51" s="8"/>
      <c r="CY51" s="134" t="n">
        <v>0</v>
      </c>
      <c r="CZ51" s="8"/>
      <c r="DA51" s="134" t="n">
        <v>132</v>
      </c>
    </row>
    <row r="52" customFormat="false" ht="15" hidden="false" customHeight="false" outlineLevel="0" collapsed="false">
      <c r="B52" s="14"/>
      <c r="C52" s="14"/>
      <c r="D52" s="14"/>
      <c r="E52" s="14"/>
      <c r="F52" s="14"/>
      <c r="G52" s="48" t="s">
        <v>170</v>
      </c>
      <c r="H52" s="14"/>
      <c r="I52" s="134" t="n">
        <v>0</v>
      </c>
      <c r="J52" s="8"/>
      <c r="K52" s="134" t="n">
        <v>0</v>
      </c>
      <c r="L52" s="8"/>
      <c r="M52" s="134" t="n">
        <v>0</v>
      </c>
      <c r="N52" s="8"/>
      <c r="O52" s="134" t="n">
        <v>0</v>
      </c>
      <c r="P52" s="8"/>
      <c r="Q52" s="134" t="n">
        <v>0</v>
      </c>
      <c r="R52" s="8"/>
      <c r="S52" s="134" t="n">
        <v>0</v>
      </c>
      <c r="T52" s="8"/>
      <c r="U52" s="134" t="n">
        <v>0</v>
      </c>
      <c r="V52" s="8"/>
      <c r="W52" s="134" t="n">
        <v>0</v>
      </c>
      <c r="X52" s="8"/>
      <c r="Y52" s="134" t="n">
        <v>0</v>
      </c>
      <c r="Z52" s="8"/>
      <c r="AA52" s="134" t="n">
        <v>0</v>
      </c>
      <c r="AB52" s="8"/>
      <c r="AC52" s="134" t="n">
        <v>0</v>
      </c>
      <c r="AD52" s="8"/>
      <c r="AE52" s="134" t="n">
        <v>0</v>
      </c>
      <c r="AF52" s="8"/>
      <c r="AG52" s="134" t="n">
        <v>0</v>
      </c>
      <c r="AH52" s="8"/>
      <c r="AI52" s="134" t="n">
        <v>0</v>
      </c>
      <c r="AJ52" s="8"/>
      <c r="AK52" s="134" t="n">
        <v>0</v>
      </c>
      <c r="AL52" s="8"/>
      <c r="AM52" s="134" t="n">
        <v>0</v>
      </c>
      <c r="AN52" s="8"/>
      <c r="AO52" s="134" t="n">
        <v>0</v>
      </c>
      <c r="AP52" s="8"/>
      <c r="AQ52" s="134" t="n">
        <v>0</v>
      </c>
      <c r="AR52" s="8"/>
      <c r="AS52" s="134" t="n">
        <v>0</v>
      </c>
      <c r="AT52" s="8"/>
      <c r="AU52" s="134" t="n">
        <v>4445.17</v>
      </c>
      <c r="AV52" s="8"/>
      <c r="AW52" s="134" t="n">
        <v>4445.17</v>
      </c>
      <c r="AX52" s="8"/>
      <c r="AY52" s="134" t="n">
        <v>0</v>
      </c>
      <c r="AZ52" s="8"/>
      <c r="BA52" s="134" t="n">
        <v>0</v>
      </c>
      <c r="BB52" s="8"/>
      <c r="BC52" s="134" t="n">
        <v>0</v>
      </c>
      <c r="BD52" s="8"/>
      <c r="BE52" s="134" t="n">
        <v>0</v>
      </c>
      <c r="BF52" s="8"/>
      <c r="BG52" s="134" t="n">
        <v>0</v>
      </c>
      <c r="BH52" s="8"/>
      <c r="BI52" s="134" t="n">
        <v>0</v>
      </c>
      <c r="BJ52" s="8"/>
      <c r="BK52" s="134" t="n">
        <v>0</v>
      </c>
      <c r="BL52" s="8"/>
      <c r="BM52" s="134" t="n">
        <v>0</v>
      </c>
      <c r="BN52" s="8"/>
      <c r="BO52" s="134" t="n">
        <v>0</v>
      </c>
      <c r="BP52" s="8"/>
      <c r="BQ52" s="134" t="n">
        <v>0</v>
      </c>
      <c r="BR52" s="8"/>
      <c r="BS52" s="134" t="n">
        <v>0</v>
      </c>
      <c r="BT52" s="8"/>
      <c r="BU52" s="134" t="n">
        <v>0</v>
      </c>
      <c r="BV52" s="8"/>
      <c r="BW52" s="134" t="n">
        <v>0</v>
      </c>
      <c r="BX52" s="8"/>
      <c r="BY52" s="134" t="n">
        <v>0</v>
      </c>
      <c r="BZ52" s="8"/>
      <c r="CA52" s="134" t="n">
        <v>0</v>
      </c>
      <c r="CB52" s="8"/>
      <c r="CC52" s="134" t="n">
        <v>0</v>
      </c>
      <c r="CD52" s="8"/>
      <c r="CE52" s="134" t="n">
        <v>0</v>
      </c>
      <c r="CF52" s="8"/>
      <c r="CG52" s="134" t="n">
        <v>0</v>
      </c>
      <c r="CH52" s="8"/>
      <c r="CI52" s="134" t="n">
        <v>0</v>
      </c>
      <c r="CJ52" s="8"/>
      <c r="CK52" s="134" t="n">
        <v>0</v>
      </c>
      <c r="CL52" s="8"/>
      <c r="CM52" s="134" t="n">
        <v>0</v>
      </c>
      <c r="CN52" s="8"/>
      <c r="CO52" s="134" t="n">
        <v>0</v>
      </c>
      <c r="CP52" s="8"/>
      <c r="CQ52" s="134" t="n">
        <v>0</v>
      </c>
      <c r="CR52" s="8"/>
      <c r="CS52" s="134" t="n">
        <v>0</v>
      </c>
      <c r="CT52" s="8"/>
      <c r="CU52" s="134" t="n">
        <v>0</v>
      </c>
      <c r="CV52" s="8"/>
      <c r="CW52" s="134" t="n">
        <v>0</v>
      </c>
      <c r="CX52" s="8"/>
      <c r="CY52" s="134" t="n">
        <v>0</v>
      </c>
      <c r="CZ52" s="8"/>
      <c r="DA52" s="134" t="n">
        <v>4445.17</v>
      </c>
    </row>
    <row r="53" customFormat="false" ht="15" hidden="false" customHeight="false" outlineLevel="0" collapsed="false">
      <c r="B53" s="14"/>
      <c r="C53" s="14"/>
      <c r="D53" s="14"/>
      <c r="E53" s="14"/>
      <c r="F53" s="14"/>
      <c r="G53" s="48" t="s">
        <v>172</v>
      </c>
      <c r="H53" s="14"/>
      <c r="I53" s="134" t="n">
        <v>0</v>
      </c>
      <c r="J53" s="8"/>
      <c r="K53" s="134" t="n">
        <v>0</v>
      </c>
      <c r="L53" s="8"/>
      <c r="M53" s="134" t="n">
        <v>0</v>
      </c>
      <c r="N53" s="8"/>
      <c r="O53" s="134" t="n">
        <v>0</v>
      </c>
      <c r="P53" s="8"/>
      <c r="Q53" s="134" t="n">
        <v>0</v>
      </c>
      <c r="R53" s="8"/>
      <c r="S53" s="134" t="n">
        <v>0</v>
      </c>
      <c r="T53" s="8"/>
      <c r="U53" s="134" t="n">
        <v>0</v>
      </c>
      <c r="V53" s="8"/>
      <c r="W53" s="134" t="n">
        <v>0</v>
      </c>
      <c r="X53" s="8"/>
      <c r="Y53" s="134" t="n">
        <v>0</v>
      </c>
      <c r="Z53" s="8"/>
      <c r="AA53" s="134" t="n">
        <v>0</v>
      </c>
      <c r="AB53" s="8"/>
      <c r="AC53" s="134" t="n">
        <v>0</v>
      </c>
      <c r="AD53" s="8"/>
      <c r="AE53" s="134" t="n">
        <v>0</v>
      </c>
      <c r="AF53" s="8"/>
      <c r="AG53" s="134" t="n">
        <v>0</v>
      </c>
      <c r="AH53" s="8"/>
      <c r="AI53" s="134" t="n">
        <v>0</v>
      </c>
      <c r="AJ53" s="8"/>
      <c r="AK53" s="134" t="n">
        <v>0</v>
      </c>
      <c r="AL53" s="8"/>
      <c r="AM53" s="134" t="n">
        <v>0</v>
      </c>
      <c r="AN53" s="8"/>
      <c r="AO53" s="134" t="n">
        <v>0</v>
      </c>
      <c r="AP53" s="8"/>
      <c r="AQ53" s="134" t="n">
        <v>0</v>
      </c>
      <c r="AR53" s="8"/>
      <c r="AS53" s="134" t="n">
        <v>0</v>
      </c>
      <c r="AT53" s="8"/>
      <c r="AU53" s="134" t="n">
        <v>1030.49</v>
      </c>
      <c r="AV53" s="8"/>
      <c r="AW53" s="134" t="n">
        <v>1030.49</v>
      </c>
      <c r="AX53" s="8"/>
      <c r="AY53" s="134" t="n">
        <v>0</v>
      </c>
      <c r="AZ53" s="8"/>
      <c r="BA53" s="134" t="n">
        <v>0</v>
      </c>
      <c r="BB53" s="8"/>
      <c r="BC53" s="134" t="n">
        <v>0</v>
      </c>
      <c r="BD53" s="8"/>
      <c r="BE53" s="134" t="n">
        <v>0</v>
      </c>
      <c r="BF53" s="8"/>
      <c r="BG53" s="134" t="n">
        <v>0</v>
      </c>
      <c r="BH53" s="8"/>
      <c r="BI53" s="134" t="n">
        <v>0</v>
      </c>
      <c r="BJ53" s="8"/>
      <c r="BK53" s="134" t="n">
        <v>0</v>
      </c>
      <c r="BL53" s="8"/>
      <c r="BM53" s="134" t="n">
        <v>0</v>
      </c>
      <c r="BN53" s="8"/>
      <c r="BO53" s="134" t="n">
        <v>0</v>
      </c>
      <c r="BP53" s="8"/>
      <c r="BQ53" s="134" t="n">
        <v>0</v>
      </c>
      <c r="BR53" s="8"/>
      <c r="BS53" s="134" t="n">
        <v>0</v>
      </c>
      <c r="BT53" s="8"/>
      <c r="BU53" s="134" t="n">
        <v>0</v>
      </c>
      <c r="BV53" s="8"/>
      <c r="BW53" s="134" t="n">
        <v>0</v>
      </c>
      <c r="BX53" s="8"/>
      <c r="BY53" s="134" t="n">
        <v>0</v>
      </c>
      <c r="BZ53" s="8"/>
      <c r="CA53" s="134" t="n">
        <v>0</v>
      </c>
      <c r="CB53" s="8"/>
      <c r="CC53" s="134" t="n">
        <v>0</v>
      </c>
      <c r="CD53" s="8"/>
      <c r="CE53" s="134" t="n">
        <v>0</v>
      </c>
      <c r="CF53" s="8"/>
      <c r="CG53" s="134" t="n">
        <v>0</v>
      </c>
      <c r="CH53" s="8"/>
      <c r="CI53" s="134" t="n">
        <v>0</v>
      </c>
      <c r="CJ53" s="8"/>
      <c r="CK53" s="134" t="n">
        <v>0</v>
      </c>
      <c r="CL53" s="8"/>
      <c r="CM53" s="134" t="n">
        <v>0</v>
      </c>
      <c r="CN53" s="8"/>
      <c r="CO53" s="134" t="n">
        <v>0</v>
      </c>
      <c r="CP53" s="8"/>
      <c r="CQ53" s="134" t="n">
        <v>0</v>
      </c>
      <c r="CR53" s="8"/>
      <c r="CS53" s="134" t="n">
        <v>0</v>
      </c>
      <c r="CT53" s="8"/>
      <c r="CU53" s="134" t="n">
        <v>0</v>
      </c>
      <c r="CV53" s="8"/>
      <c r="CW53" s="134" t="n">
        <v>0</v>
      </c>
      <c r="CX53" s="8"/>
      <c r="CY53" s="134" t="n">
        <v>0</v>
      </c>
      <c r="CZ53" s="8"/>
      <c r="DA53" s="134" t="n">
        <v>1030.49</v>
      </c>
    </row>
    <row r="54" customFormat="false" ht="15" hidden="false" customHeight="false" outlineLevel="0" collapsed="false">
      <c r="B54" s="14"/>
      <c r="C54" s="14"/>
      <c r="D54" s="14"/>
      <c r="E54" s="14"/>
      <c r="F54" s="14"/>
      <c r="G54" s="48" t="s">
        <v>173</v>
      </c>
      <c r="H54" s="14"/>
      <c r="I54" s="134" t="n">
        <v>0</v>
      </c>
      <c r="J54" s="8"/>
      <c r="K54" s="134" t="n">
        <v>0</v>
      </c>
      <c r="L54" s="8"/>
      <c r="M54" s="134" t="n">
        <v>0</v>
      </c>
      <c r="N54" s="8"/>
      <c r="O54" s="134" t="n">
        <v>0</v>
      </c>
      <c r="P54" s="8"/>
      <c r="Q54" s="134" t="n">
        <v>0</v>
      </c>
      <c r="R54" s="8"/>
      <c r="S54" s="134" t="n">
        <v>0</v>
      </c>
      <c r="T54" s="8"/>
      <c r="U54" s="134" t="n">
        <v>0</v>
      </c>
      <c r="V54" s="8"/>
      <c r="W54" s="134" t="n">
        <v>0</v>
      </c>
      <c r="X54" s="8"/>
      <c r="Y54" s="134" t="n">
        <v>0</v>
      </c>
      <c r="Z54" s="8"/>
      <c r="AA54" s="134" t="n">
        <v>0</v>
      </c>
      <c r="AB54" s="8"/>
      <c r="AC54" s="134" t="n">
        <v>0</v>
      </c>
      <c r="AD54" s="8"/>
      <c r="AE54" s="134" t="n">
        <v>0</v>
      </c>
      <c r="AF54" s="8"/>
      <c r="AG54" s="134" t="n">
        <v>0</v>
      </c>
      <c r="AH54" s="8"/>
      <c r="AI54" s="134" t="n">
        <v>0</v>
      </c>
      <c r="AJ54" s="8"/>
      <c r="AK54" s="134" t="n">
        <v>0</v>
      </c>
      <c r="AL54" s="8"/>
      <c r="AM54" s="134" t="n">
        <v>0</v>
      </c>
      <c r="AN54" s="8"/>
      <c r="AO54" s="134" t="n">
        <v>0</v>
      </c>
      <c r="AP54" s="8"/>
      <c r="AQ54" s="134" t="n">
        <v>0</v>
      </c>
      <c r="AR54" s="8"/>
      <c r="AS54" s="134" t="n">
        <v>0</v>
      </c>
      <c r="AT54" s="8"/>
      <c r="AU54" s="134" t="n">
        <v>11941.12</v>
      </c>
      <c r="AV54" s="8"/>
      <c r="AW54" s="134" t="n">
        <v>11941.12</v>
      </c>
      <c r="AX54" s="8"/>
      <c r="AY54" s="134" t="n">
        <v>0</v>
      </c>
      <c r="AZ54" s="8"/>
      <c r="BA54" s="134" t="n">
        <v>0</v>
      </c>
      <c r="BB54" s="8"/>
      <c r="BC54" s="134" t="n">
        <v>0</v>
      </c>
      <c r="BD54" s="8"/>
      <c r="BE54" s="134" t="n">
        <v>0</v>
      </c>
      <c r="BF54" s="8"/>
      <c r="BG54" s="134" t="n">
        <v>0</v>
      </c>
      <c r="BH54" s="8"/>
      <c r="BI54" s="134" t="n">
        <v>0</v>
      </c>
      <c r="BJ54" s="8"/>
      <c r="BK54" s="134" t="n">
        <v>0</v>
      </c>
      <c r="BL54" s="8"/>
      <c r="BM54" s="134" t="n">
        <v>0</v>
      </c>
      <c r="BN54" s="8"/>
      <c r="BO54" s="134" t="n">
        <v>0</v>
      </c>
      <c r="BP54" s="8"/>
      <c r="BQ54" s="134" t="n">
        <v>0</v>
      </c>
      <c r="BR54" s="8"/>
      <c r="BS54" s="134" t="n">
        <v>0</v>
      </c>
      <c r="BT54" s="8"/>
      <c r="BU54" s="134" t="n">
        <v>0</v>
      </c>
      <c r="BV54" s="8"/>
      <c r="BW54" s="134" t="n">
        <v>0</v>
      </c>
      <c r="BX54" s="8"/>
      <c r="BY54" s="134" t="n">
        <v>0</v>
      </c>
      <c r="BZ54" s="8"/>
      <c r="CA54" s="134" t="n">
        <v>0</v>
      </c>
      <c r="CB54" s="8"/>
      <c r="CC54" s="134" t="n">
        <v>0</v>
      </c>
      <c r="CD54" s="8"/>
      <c r="CE54" s="134" t="n">
        <v>0</v>
      </c>
      <c r="CF54" s="8"/>
      <c r="CG54" s="134" t="n">
        <v>0</v>
      </c>
      <c r="CH54" s="8"/>
      <c r="CI54" s="134" t="n">
        <v>0</v>
      </c>
      <c r="CJ54" s="8"/>
      <c r="CK54" s="134" t="n">
        <v>0</v>
      </c>
      <c r="CL54" s="8"/>
      <c r="CM54" s="134" t="n">
        <v>0</v>
      </c>
      <c r="CN54" s="8"/>
      <c r="CO54" s="134" t="n">
        <v>0</v>
      </c>
      <c r="CP54" s="8"/>
      <c r="CQ54" s="134" t="n">
        <v>0</v>
      </c>
      <c r="CR54" s="8"/>
      <c r="CS54" s="134" t="n">
        <v>0</v>
      </c>
      <c r="CT54" s="8"/>
      <c r="CU54" s="134" t="n">
        <v>0</v>
      </c>
      <c r="CV54" s="8"/>
      <c r="CW54" s="134" t="n">
        <v>0</v>
      </c>
      <c r="CX54" s="8"/>
      <c r="CY54" s="134" t="n">
        <v>0</v>
      </c>
      <c r="CZ54" s="8"/>
      <c r="DA54" s="134" t="n">
        <v>11941.12</v>
      </c>
    </row>
    <row r="55" customFormat="false" ht="15" hidden="false" customHeight="false" outlineLevel="0" collapsed="false">
      <c r="B55" s="14"/>
      <c r="C55" s="14"/>
      <c r="D55" s="14"/>
      <c r="E55" s="14"/>
      <c r="F55" s="14"/>
      <c r="G55" s="48" t="s">
        <v>174</v>
      </c>
      <c r="H55" s="14"/>
      <c r="I55" s="134" t="n">
        <v>0</v>
      </c>
      <c r="J55" s="8"/>
      <c r="K55" s="134" t="n">
        <v>0</v>
      </c>
      <c r="L55" s="8"/>
      <c r="M55" s="134" t="n">
        <v>0</v>
      </c>
      <c r="N55" s="8"/>
      <c r="O55" s="134" t="n">
        <v>0</v>
      </c>
      <c r="P55" s="8"/>
      <c r="Q55" s="134" t="n">
        <v>0</v>
      </c>
      <c r="R55" s="8"/>
      <c r="S55" s="134" t="n">
        <v>0</v>
      </c>
      <c r="T55" s="8"/>
      <c r="U55" s="134" t="n">
        <v>0</v>
      </c>
      <c r="V55" s="8"/>
      <c r="W55" s="134" t="n">
        <v>0</v>
      </c>
      <c r="X55" s="8"/>
      <c r="Y55" s="134" t="n">
        <v>0</v>
      </c>
      <c r="Z55" s="8"/>
      <c r="AA55" s="134" t="n">
        <v>0</v>
      </c>
      <c r="AB55" s="8"/>
      <c r="AC55" s="134" t="n">
        <v>0</v>
      </c>
      <c r="AD55" s="8"/>
      <c r="AE55" s="134" t="n">
        <v>0</v>
      </c>
      <c r="AF55" s="8"/>
      <c r="AG55" s="134" t="n">
        <v>0</v>
      </c>
      <c r="AH55" s="8"/>
      <c r="AI55" s="134" t="n">
        <v>0</v>
      </c>
      <c r="AJ55" s="8"/>
      <c r="AK55" s="134" t="n">
        <v>0</v>
      </c>
      <c r="AL55" s="8"/>
      <c r="AM55" s="134" t="n">
        <v>0</v>
      </c>
      <c r="AN55" s="8"/>
      <c r="AO55" s="134" t="n">
        <v>0</v>
      </c>
      <c r="AP55" s="8"/>
      <c r="AQ55" s="134" t="n">
        <v>0</v>
      </c>
      <c r="AR55" s="8"/>
      <c r="AS55" s="134" t="n">
        <v>0</v>
      </c>
      <c r="AT55" s="8"/>
      <c r="AU55" s="134" t="n">
        <v>262.61</v>
      </c>
      <c r="AV55" s="8"/>
      <c r="AW55" s="134" t="n">
        <v>262.61</v>
      </c>
      <c r="AX55" s="8"/>
      <c r="AY55" s="134" t="n">
        <v>0</v>
      </c>
      <c r="AZ55" s="8"/>
      <c r="BA55" s="134" t="n">
        <v>0</v>
      </c>
      <c r="BB55" s="8"/>
      <c r="BC55" s="134" t="n">
        <v>0</v>
      </c>
      <c r="BD55" s="8"/>
      <c r="BE55" s="134" t="n">
        <v>0</v>
      </c>
      <c r="BF55" s="8"/>
      <c r="BG55" s="134" t="n">
        <v>0</v>
      </c>
      <c r="BH55" s="8"/>
      <c r="BI55" s="134" t="n">
        <v>0</v>
      </c>
      <c r="BJ55" s="8"/>
      <c r="BK55" s="134" t="n">
        <v>0</v>
      </c>
      <c r="BL55" s="8"/>
      <c r="BM55" s="134" t="n">
        <v>0</v>
      </c>
      <c r="BN55" s="8"/>
      <c r="BO55" s="134" t="n">
        <v>0</v>
      </c>
      <c r="BP55" s="8"/>
      <c r="BQ55" s="134" t="n">
        <v>0</v>
      </c>
      <c r="BR55" s="8"/>
      <c r="BS55" s="134" t="n">
        <v>0</v>
      </c>
      <c r="BT55" s="8"/>
      <c r="BU55" s="134" t="n">
        <v>0</v>
      </c>
      <c r="BV55" s="8"/>
      <c r="BW55" s="134" t="n">
        <v>0</v>
      </c>
      <c r="BX55" s="8"/>
      <c r="BY55" s="134" t="n">
        <v>0</v>
      </c>
      <c r="BZ55" s="8"/>
      <c r="CA55" s="134" t="n">
        <v>0</v>
      </c>
      <c r="CB55" s="8"/>
      <c r="CC55" s="134" t="n">
        <v>0</v>
      </c>
      <c r="CD55" s="8"/>
      <c r="CE55" s="134" t="n">
        <v>0</v>
      </c>
      <c r="CF55" s="8"/>
      <c r="CG55" s="134" t="n">
        <v>0</v>
      </c>
      <c r="CH55" s="8"/>
      <c r="CI55" s="134" t="n">
        <v>0</v>
      </c>
      <c r="CJ55" s="8"/>
      <c r="CK55" s="134" t="n">
        <v>0</v>
      </c>
      <c r="CL55" s="8"/>
      <c r="CM55" s="134" t="n">
        <v>0</v>
      </c>
      <c r="CN55" s="8"/>
      <c r="CO55" s="134" t="n">
        <v>0</v>
      </c>
      <c r="CP55" s="8"/>
      <c r="CQ55" s="134" t="n">
        <v>0</v>
      </c>
      <c r="CR55" s="8"/>
      <c r="CS55" s="134" t="n">
        <v>0</v>
      </c>
      <c r="CT55" s="8"/>
      <c r="CU55" s="134" t="n">
        <v>0</v>
      </c>
      <c r="CV55" s="8"/>
      <c r="CW55" s="134" t="n">
        <v>0</v>
      </c>
      <c r="CX55" s="8"/>
      <c r="CY55" s="134" t="n">
        <v>0</v>
      </c>
      <c r="CZ55" s="8"/>
      <c r="DA55" s="134" t="n">
        <v>262.61</v>
      </c>
    </row>
    <row r="56" customFormat="false" ht="15" hidden="false" customHeight="false" outlineLevel="0" collapsed="false">
      <c r="B56" s="14"/>
      <c r="C56" s="14"/>
      <c r="D56" s="14"/>
      <c r="E56" s="14"/>
      <c r="F56" s="14"/>
      <c r="G56" s="48" t="s">
        <v>175</v>
      </c>
      <c r="H56" s="14"/>
      <c r="I56" s="134" t="n">
        <v>0</v>
      </c>
      <c r="J56" s="8"/>
      <c r="K56" s="134" t="n">
        <v>0</v>
      </c>
      <c r="L56" s="8"/>
      <c r="M56" s="134" t="n">
        <v>0</v>
      </c>
      <c r="N56" s="8"/>
      <c r="O56" s="134" t="n">
        <v>0</v>
      </c>
      <c r="P56" s="8"/>
      <c r="Q56" s="134" t="n">
        <v>0</v>
      </c>
      <c r="R56" s="8"/>
      <c r="S56" s="134" t="n">
        <v>0</v>
      </c>
      <c r="T56" s="8"/>
      <c r="U56" s="134" t="n">
        <v>0</v>
      </c>
      <c r="V56" s="8"/>
      <c r="W56" s="134" t="n">
        <v>0</v>
      </c>
      <c r="X56" s="8"/>
      <c r="Y56" s="134" t="n">
        <v>0</v>
      </c>
      <c r="Z56" s="8"/>
      <c r="AA56" s="134" t="n">
        <v>0</v>
      </c>
      <c r="AB56" s="8"/>
      <c r="AC56" s="134" t="n">
        <v>0</v>
      </c>
      <c r="AD56" s="8"/>
      <c r="AE56" s="134" t="n">
        <v>0</v>
      </c>
      <c r="AF56" s="8"/>
      <c r="AG56" s="134" t="n">
        <v>0</v>
      </c>
      <c r="AH56" s="8"/>
      <c r="AI56" s="134" t="n">
        <v>0</v>
      </c>
      <c r="AJ56" s="8"/>
      <c r="AK56" s="134" t="n">
        <v>0</v>
      </c>
      <c r="AL56" s="8"/>
      <c r="AM56" s="134" t="n">
        <v>0</v>
      </c>
      <c r="AN56" s="8"/>
      <c r="AO56" s="134" t="n">
        <v>0</v>
      </c>
      <c r="AP56" s="8"/>
      <c r="AQ56" s="134" t="n">
        <v>0</v>
      </c>
      <c r="AR56" s="8"/>
      <c r="AS56" s="134" t="n">
        <v>0</v>
      </c>
      <c r="AT56" s="8"/>
      <c r="AU56" s="134" t="n">
        <v>399.18</v>
      </c>
      <c r="AV56" s="8"/>
      <c r="AW56" s="134" t="n">
        <v>399.18</v>
      </c>
      <c r="AX56" s="8"/>
      <c r="AY56" s="134" t="n">
        <v>0</v>
      </c>
      <c r="AZ56" s="8"/>
      <c r="BA56" s="134" t="n">
        <v>0</v>
      </c>
      <c r="BB56" s="8"/>
      <c r="BC56" s="134" t="n">
        <v>0</v>
      </c>
      <c r="BD56" s="8"/>
      <c r="BE56" s="134" t="n">
        <v>0</v>
      </c>
      <c r="BF56" s="8"/>
      <c r="BG56" s="134" t="n">
        <v>0</v>
      </c>
      <c r="BH56" s="8"/>
      <c r="BI56" s="134" t="n">
        <v>0</v>
      </c>
      <c r="BJ56" s="8"/>
      <c r="BK56" s="134" t="n">
        <v>0</v>
      </c>
      <c r="BL56" s="8"/>
      <c r="BM56" s="134" t="n">
        <v>0</v>
      </c>
      <c r="BN56" s="8"/>
      <c r="BO56" s="134" t="n">
        <v>0</v>
      </c>
      <c r="BP56" s="8"/>
      <c r="BQ56" s="134" t="n">
        <v>0</v>
      </c>
      <c r="BR56" s="8"/>
      <c r="BS56" s="134" t="n">
        <v>0</v>
      </c>
      <c r="BT56" s="8"/>
      <c r="BU56" s="134" t="n">
        <v>0</v>
      </c>
      <c r="BV56" s="8"/>
      <c r="BW56" s="134" t="n">
        <v>0</v>
      </c>
      <c r="BX56" s="8"/>
      <c r="BY56" s="134" t="n">
        <v>0</v>
      </c>
      <c r="BZ56" s="8"/>
      <c r="CA56" s="134" t="n">
        <v>0</v>
      </c>
      <c r="CB56" s="8"/>
      <c r="CC56" s="134" t="n">
        <v>0</v>
      </c>
      <c r="CD56" s="8"/>
      <c r="CE56" s="134" t="n">
        <v>0</v>
      </c>
      <c r="CF56" s="8"/>
      <c r="CG56" s="134" t="n">
        <v>0</v>
      </c>
      <c r="CH56" s="8"/>
      <c r="CI56" s="134" t="n">
        <v>0</v>
      </c>
      <c r="CJ56" s="8"/>
      <c r="CK56" s="134" t="n">
        <v>0</v>
      </c>
      <c r="CL56" s="8"/>
      <c r="CM56" s="134" t="n">
        <v>0</v>
      </c>
      <c r="CN56" s="8"/>
      <c r="CO56" s="134" t="n">
        <v>0</v>
      </c>
      <c r="CP56" s="8"/>
      <c r="CQ56" s="134" t="n">
        <v>0</v>
      </c>
      <c r="CR56" s="8"/>
      <c r="CS56" s="134" t="n">
        <v>0</v>
      </c>
      <c r="CT56" s="8"/>
      <c r="CU56" s="134" t="n">
        <v>0</v>
      </c>
      <c r="CV56" s="8"/>
      <c r="CW56" s="134" t="n">
        <v>0</v>
      </c>
      <c r="CX56" s="8"/>
      <c r="CY56" s="134" t="n">
        <v>0</v>
      </c>
      <c r="CZ56" s="8"/>
      <c r="DA56" s="134" t="n">
        <v>399.18</v>
      </c>
    </row>
    <row r="57" customFormat="false" ht="15" hidden="false" customHeight="false" outlineLevel="0" collapsed="false">
      <c r="B57" s="14"/>
      <c r="C57" s="14"/>
      <c r="D57" s="14"/>
      <c r="E57" s="14"/>
      <c r="F57" s="14"/>
      <c r="G57" s="48" t="s">
        <v>177</v>
      </c>
      <c r="H57" s="14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</row>
    <row r="58" customFormat="false" ht="15" hidden="false" customHeight="false" outlineLevel="0" collapsed="false">
      <c r="B58" s="14"/>
      <c r="C58" s="14"/>
      <c r="D58" s="14"/>
      <c r="E58" s="14"/>
      <c r="F58" s="14"/>
      <c r="G58" s="14"/>
      <c r="H58" s="48" t="s">
        <v>178</v>
      </c>
      <c r="I58" s="134" t="n">
        <v>0</v>
      </c>
      <c r="J58" s="8"/>
      <c r="K58" s="134" t="n">
        <v>0</v>
      </c>
      <c r="L58" s="8"/>
      <c r="M58" s="134" t="n">
        <v>0</v>
      </c>
      <c r="N58" s="8"/>
      <c r="O58" s="134" t="n">
        <v>0</v>
      </c>
      <c r="P58" s="8"/>
      <c r="Q58" s="134" t="n">
        <v>0</v>
      </c>
      <c r="R58" s="8"/>
      <c r="S58" s="134" t="n">
        <v>0</v>
      </c>
      <c r="T58" s="8"/>
      <c r="U58" s="134" t="n">
        <v>0</v>
      </c>
      <c r="V58" s="8"/>
      <c r="W58" s="134" t="n">
        <v>0</v>
      </c>
      <c r="X58" s="8"/>
      <c r="Y58" s="134" t="n">
        <v>0</v>
      </c>
      <c r="Z58" s="8"/>
      <c r="AA58" s="134" t="n">
        <v>0</v>
      </c>
      <c r="AB58" s="8"/>
      <c r="AC58" s="134" t="n">
        <v>0</v>
      </c>
      <c r="AD58" s="8"/>
      <c r="AE58" s="134" t="n">
        <v>0</v>
      </c>
      <c r="AF58" s="8"/>
      <c r="AG58" s="134" t="n">
        <v>0</v>
      </c>
      <c r="AH58" s="8"/>
      <c r="AI58" s="134" t="n">
        <v>0</v>
      </c>
      <c r="AJ58" s="8"/>
      <c r="AK58" s="134" t="n">
        <v>0</v>
      </c>
      <c r="AL58" s="8"/>
      <c r="AM58" s="134" t="n">
        <v>0</v>
      </c>
      <c r="AN58" s="8"/>
      <c r="AO58" s="134" t="n">
        <v>0</v>
      </c>
      <c r="AP58" s="8"/>
      <c r="AQ58" s="134" t="n">
        <v>0</v>
      </c>
      <c r="AR58" s="8"/>
      <c r="AS58" s="134" t="n">
        <v>0</v>
      </c>
      <c r="AT58" s="8"/>
      <c r="AU58" s="134" t="n">
        <v>700</v>
      </c>
      <c r="AV58" s="8"/>
      <c r="AW58" s="134" t="n">
        <v>700</v>
      </c>
      <c r="AX58" s="8"/>
      <c r="AY58" s="134" t="n">
        <v>0</v>
      </c>
      <c r="AZ58" s="8"/>
      <c r="BA58" s="134" t="n">
        <v>0</v>
      </c>
      <c r="BB58" s="8"/>
      <c r="BC58" s="134" t="n">
        <v>0</v>
      </c>
      <c r="BD58" s="8"/>
      <c r="BE58" s="134" t="n">
        <v>0</v>
      </c>
      <c r="BF58" s="8"/>
      <c r="BG58" s="134" t="n">
        <v>0</v>
      </c>
      <c r="BH58" s="8"/>
      <c r="BI58" s="134" t="n">
        <v>0</v>
      </c>
      <c r="BJ58" s="8"/>
      <c r="BK58" s="134" t="n">
        <v>0</v>
      </c>
      <c r="BL58" s="8"/>
      <c r="BM58" s="134" t="n">
        <v>0</v>
      </c>
      <c r="BN58" s="8"/>
      <c r="BO58" s="134" t="n">
        <v>0</v>
      </c>
      <c r="BP58" s="8"/>
      <c r="BQ58" s="134" t="n">
        <v>0</v>
      </c>
      <c r="BR58" s="8"/>
      <c r="BS58" s="134" t="n">
        <v>0</v>
      </c>
      <c r="BT58" s="8"/>
      <c r="BU58" s="134" t="n">
        <v>0</v>
      </c>
      <c r="BV58" s="8"/>
      <c r="BW58" s="134" t="n">
        <v>0</v>
      </c>
      <c r="BX58" s="8"/>
      <c r="BY58" s="134" t="n">
        <v>0</v>
      </c>
      <c r="BZ58" s="8"/>
      <c r="CA58" s="134" t="n">
        <v>0</v>
      </c>
      <c r="CB58" s="8"/>
      <c r="CC58" s="134" t="n">
        <v>0</v>
      </c>
      <c r="CD58" s="8"/>
      <c r="CE58" s="134" t="n">
        <v>0</v>
      </c>
      <c r="CF58" s="8"/>
      <c r="CG58" s="134" t="n">
        <v>0</v>
      </c>
      <c r="CH58" s="8"/>
      <c r="CI58" s="134" t="n">
        <v>0</v>
      </c>
      <c r="CJ58" s="8"/>
      <c r="CK58" s="134" t="n">
        <v>0</v>
      </c>
      <c r="CL58" s="8"/>
      <c r="CM58" s="134" t="n">
        <v>0</v>
      </c>
      <c r="CN58" s="8"/>
      <c r="CO58" s="134" t="n">
        <v>0</v>
      </c>
      <c r="CP58" s="8"/>
      <c r="CQ58" s="134" t="n">
        <v>0</v>
      </c>
      <c r="CR58" s="8"/>
      <c r="CS58" s="134" t="n">
        <v>0</v>
      </c>
      <c r="CT58" s="8"/>
      <c r="CU58" s="134" t="n">
        <v>0</v>
      </c>
      <c r="CV58" s="8"/>
      <c r="CW58" s="134" t="n">
        <v>0</v>
      </c>
      <c r="CX58" s="8"/>
      <c r="CY58" s="134" t="n">
        <v>0</v>
      </c>
      <c r="CZ58" s="8"/>
      <c r="DA58" s="134" t="n">
        <v>700</v>
      </c>
    </row>
    <row r="59" customFormat="false" ht="15" hidden="false" customHeight="false" outlineLevel="0" collapsed="false">
      <c r="B59" s="14"/>
      <c r="C59" s="14"/>
      <c r="D59" s="14"/>
      <c r="E59" s="14"/>
      <c r="F59" s="14"/>
      <c r="G59" s="14"/>
      <c r="H59" s="48" t="s">
        <v>179</v>
      </c>
      <c r="I59" s="134" t="n">
        <v>0</v>
      </c>
      <c r="J59" s="8"/>
      <c r="K59" s="134" t="n">
        <v>1860.46</v>
      </c>
      <c r="L59" s="8"/>
      <c r="M59" s="134" t="n">
        <v>0</v>
      </c>
      <c r="N59" s="8"/>
      <c r="O59" s="134" t="n">
        <v>0</v>
      </c>
      <c r="P59" s="8"/>
      <c r="Q59" s="134" t="n">
        <v>0</v>
      </c>
      <c r="R59" s="8"/>
      <c r="S59" s="134" t="n">
        <v>0</v>
      </c>
      <c r="T59" s="8"/>
      <c r="U59" s="134" t="n">
        <v>0</v>
      </c>
      <c r="V59" s="8"/>
      <c r="W59" s="134" t="n">
        <v>420</v>
      </c>
      <c r="X59" s="8"/>
      <c r="Y59" s="134" t="n">
        <v>0</v>
      </c>
      <c r="Z59" s="8"/>
      <c r="AA59" s="134" t="n">
        <v>0</v>
      </c>
      <c r="AB59" s="8"/>
      <c r="AC59" s="134" t="n">
        <v>0</v>
      </c>
      <c r="AD59" s="8"/>
      <c r="AE59" s="134" t="n">
        <v>2280.46</v>
      </c>
      <c r="AF59" s="8"/>
      <c r="AG59" s="134" t="n">
        <v>0</v>
      </c>
      <c r="AH59" s="8"/>
      <c r="AI59" s="134" t="n">
        <v>0</v>
      </c>
      <c r="AJ59" s="8"/>
      <c r="AK59" s="134" t="n">
        <v>0</v>
      </c>
      <c r="AL59" s="8"/>
      <c r="AM59" s="134" t="n">
        <v>0</v>
      </c>
      <c r="AN59" s="8"/>
      <c r="AO59" s="134" t="n">
        <v>0</v>
      </c>
      <c r="AP59" s="8"/>
      <c r="AQ59" s="134" t="n">
        <v>0</v>
      </c>
      <c r="AR59" s="8"/>
      <c r="AS59" s="134" t="n">
        <v>0</v>
      </c>
      <c r="AT59" s="8"/>
      <c r="AU59" s="134" t="n">
        <v>0</v>
      </c>
      <c r="AV59" s="8"/>
      <c r="AW59" s="134" t="n">
        <v>0</v>
      </c>
      <c r="AX59" s="8"/>
      <c r="AY59" s="134" t="n">
        <v>0</v>
      </c>
      <c r="AZ59" s="8"/>
      <c r="BA59" s="134" t="n">
        <v>0</v>
      </c>
      <c r="BB59" s="8"/>
      <c r="BC59" s="134" t="n">
        <v>0</v>
      </c>
      <c r="BD59" s="8"/>
      <c r="BE59" s="134" t="n">
        <v>0</v>
      </c>
      <c r="BF59" s="8"/>
      <c r="BG59" s="134" t="n">
        <v>0</v>
      </c>
      <c r="BH59" s="8"/>
      <c r="BI59" s="134" t="n">
        <v>0</v>
      </c>
      <c r="BJ59" s="8"/>
      <c r="BK59" s="134" t="n">
        <v>0</v>
      </c>
      <c r="BL59" s="8"/>
      <c r="BM59" s="134" t="n">
        <v>0</v>
      </c>
      <c r="BN59" s="8"/>
      <c r="BO59" s="134" t="n">
        <v>0</v>
      </c>
      <c r="BP59" s="8"/>
      <c r="BQ59" s="134" t="n">
        <v>0</v>
      </c>
      <c r="BR59" s="8"/>
      <c r="BS59" s="134" t="n">
        <v>1450.18</v>
      </c>
      <c r="BT59" s="8"/>
      <c r="BU59" s="134" t="n">
        <v>0</v>
      </c>
      <c r="BV59" s="8"/>
      <c r="BW59" s="134" t="n">
        <v>0</v>
      </c>
      <c r="BX59" s="8"/>
      <c r="BY59" s="134" t="n">
        <v>400</v>
      </c>
      <c r="BZ59" s="8"/>
      <c r="CA59" s="134" t="n">
        <v>0</v>
      </c>
      <c r="CB59" s="8"/>
      <c r="CC59" s="134" t="n">
        <v>0</v>
      </c>
      <c r="CD59" s="8"/>
      <c r="CE59" s="134" t="n">
        <v>0</v>
      </c>
      <c r="CF59" s="8"/>
      <c r="CG59" s="134" t="n">
        <v>0</v>
      </c>
      <c r="CH59" s="8"/>
      <c r="CI59" s="134" t="n">
        <v>47.05</v>
      </c>
      <c r="CJ59" s="8"/>
      <c r="CK59" s="134" t="n">
        <v>0</v>
      </c>
      <c r="CL59" s="8"/>
      <c r="CM59" s="134" t="n">
        <v>0</v>
      </c>
      <c r="CN59" s="8"/>
      <c r="CO59" s="134" t="n">
        <v>0</v>
      </c>
      <c r="CP59" s="8"/>
      <c r="CQ59" s="134" t="n">
        <v>0</v>
      </c>
      <c r="CR59" s="8"/>
      <c r="CS59" s="134" t="n">
        <v>0</v>
      </c>
      <c r="CT59" s="8"/>
      <c r="CU59" s="134" t="n">
        <v>0</v>
      </c>
      <c r="CV59" s="8"/>
      <c r="CW59" s="134" t="n">
        <v>0</v>
      </c>
      <c r="CX59" s="8"/>
      <c r="CY59" s="134" t="n">
        <v>1897.23</v>
      </c>
      <c r="CZ59" s="8"/>
      <c r="DA59" s="134" t="n">
        <v>4177.69</v>
      </c>
    </row>
    <row r="60" customFormat="false" ht="15" hidden="false" customHeight="false" outlineLevel="0" collapsed="false">
      <c r="B60" s="14"/>
      <c r="C60" s="14"/>
      <c r="D60" s="14"/>
      <c r="E60" s="14"/>
      <c r="F60" s="14"/>
      <c r="G60" s="14"/>
      <c r="H60" s="48" t="s">
        <v>181</v>
      </c>
      <c r="I60" s="134" t="n">
        <v>0</v>
      </c>
      <c r="J60" s="8"/>
      <c r="K60" s="134" t="n">
        <v>0</v>
      </c>
      <c r="L60" s="8"/>
      <c r="M60" s="134" t="n">
        <v>0</v>
      </c>
      <c r="N60" s="8"/>
      <c r="O60" s="134" t="n">
        <v>0</v>
      </c>
      <c r="P60" s="8"/>
      <c r="Q60" s="134" t="n">
        <v>0</v>
      </c>
      <c r="R60" s="8"/>
      <c r="S60" s="134" t="n">
        <v>0</v>
      </c>
      <c r="T60" s="8"/>
      <c r="U60" s="134" t="n">
        <v>0</v>
      </c>
      <c r="V60" s="8"/>
      <c r="W60" s="134" t="n">
        <v>0</v>
      </c>
      <c r="X60" s="8"/>
      <c r="Y60" s="134" t="n">
        <v>0</v>
      </c>
      <c r="Z60" s="8"/>
      <c r="AA60" s="134" t="n">
        <v>0</v>
      </c>
      <c r="AB60" s="8"/>
      <c r="AC60" s="134" t="n">
        <v>-15</v>
      </c>
      <c r="AD60" s="8"/>
      <c r="AE60" s="134" t="n">
        <v>-15</v>
      </c>
      <c r="AF60" s="8"/>
      <c r="AG60" s="134" t="n">
        <v>0</v>
      </c>
      <c r="AH60" s="8"/>
      <c r="AI60" s="134" t="n">
        <v>0</v>
      </c>
      <c r="AJ60" s="8"/>
      <c r="AK60" s="134" t="n">
        <v>0</v>
      </c>
      <c r="AL60" s="8"/>
      <c r="AM60" s="134" t="n">
        <v>0</v>
      </c>
      <c r="AN60" s="8"/>
      <c r="AO60" s="134" t="n">
        <v>0</v>
      </c>
      <c r="AP60" s="8"/>
      <c r="AQ60" s="134" t="n">
        <v>0</v>
      </c>
      <c r="AR60" s="8"/>
      <c r="AS60" s="134" t="n">
        <v>0</v>
      </c>
      <c r="AT60" s="8"/>
      <c r="AU60" s="134" t="n">
        <v>0</v>
      </c>
      <c r="AV60" s="8"/>
      <c r="AW60" s="134" t="n">
        <v>0</v>
      </c>
      <c r="AX60" s="8"/>
      <c r="AY60" s="134" t="n">
        <v>1395.25</v>
      </c>
      <c r="AZ60" s="8"/>
      <c r="BA60" s="134" t="n">
        <v>1153.5</v>
      </c>
      <c r="BB60" s="8"/>
      <c r="BC60" s="134" t="n">
        <v>1555.5</v>
      </c>
      <c r="BD60" s="8"/>
      <c r="BE60" s="134" t="n">
        <v>1643.25</v>
      </c>
      <c r="BF60" s="8"/>
      <c r="BG60" s="134" t="n">
        <v>0</v>
      </c>
      <c r="BH60" s="8"/>
      <c r="BI60" s="134" t="n">
        <v>3929.4</v>
      </c>
      <c r="BJ60" s="8"/>
      <c r="BK60" s="134" t="n">
        <v>1384</v>
      </c>
      <c r="BL60" s="8"/>
      <c r="BM60" s="134" t="n">
        <v>1671</v>
      </c>
      <c r="BN60" s="8"/>
      <c r="BO60" s="134" t="n">
        <v>750</v>
      </c>
      <c r="BP60" s="8"/>
      <c r="BQ60" s="134" t="n">
        <v>1880.15</v>
      </c>
      <c r="BR60" s="8"/>
      <c r="BS60" s="134" t="n">
        <v>3065.03</v>
      </c>
      <c r="BT60" s="8"/>
      <c r="BU60" s="134" t="n">
        <v>285.3</v>
      </c>
      <c r="BV60" s="8"/>
      <c r="BW60" s="134" t="n">
        <v>0</v>
      </c>
      <c r="BX60" s="8"/>
      <c r="BY60" s="134" t="n">
        <v>0</v>
      </c>
      <c r="BZ60" s="8"/>
      <c r="CA60" s="134" t="n">
        <v>5315.25</v>
      </c>
      <c r="CB60" s="8"/>
      <c r="CC60" s="134" t="n">
        <v>623.1</v>
      </c>
      <c r="CD60" s="8"/>
      <c r="CE60" s="134" t="n">
        <v>1335.25</v>
      </c>
      <c r="CF60" s="8"/>
      <c r="CG60" s="134" t="n">
        <v>0</v>
      </c>
      <c r="CH60" s="8"/>
      <c r="CI60" s="134" t="n">
        <v>0</v>
      </c>
      <c r="CJ60" s="8"/>
      <c r="CK60" s="134" t="n">
        <v>0</v>
      </c>
      <c r="CL60" s="8"/>
      <c r="CM60" s="134" t="n">
        <v>0</v>
      </c>
      <c r="CN60" s="8"/>
      <c r="CO60" s="134" t="n">
        <v>0</v>
      </c>
      <c r="CP60" s="8"/>
      <c r="CQ60" s="134" t="n">
        <v>0</v>
      </c>
      <c r="CR60" s="8"/>
      <c r="CS60" s="134" t="n">
        <v>0</v>
      </c>
      <c r="CT60" s="8"/>
      <c r="CU60" s="134" t="n">
        <v>0</v>
      </c>
      <c r="CV60" s="8"/>
      <c r="CW60" s="134" t="n">
        <v>0</v>
      </c>
      <c r="CX60" s="8"/>
      <c r="CY60" s="134" t="n">
        <v>25985.98</v>
      </c>
      <c r="CZ60" s="8"/>
      <c r="DA60" s="134" t="n">
        <v>25970.98</v>
      </c>
    </row>
    <row r="61" customFormat="false" ht="15" hidden="false" customHeight="false" outlineLevel="0" collapsed="false">
      <c r="B61" s="14"/>
      <c r="C61" s="14"/>
      <c r="D61" s="14"/>
      <c r="E61" s="14"/>
      <c r="F61" s="14"/>
      <c r="G61" s="14"/>
      <c r="H61" s="48" t="s">
        <v>183</v>
      </c>
      <c r="I61" s="134" t="n">
        <v>0</v>
      </c>
      <c r="J61" s="8"/>
      <c r="K61" s="134" t="n">
        <v>0</v>
      </c>
      <c r="L61" s="8"/>
      <c r="M61" s="134" t="n">
        <v>0</v>
      </c>
      <c r="N61" s="8"/>
      <c r="O61" s="134" t="n">
        <v>0</v>
      </c>
      <c r="P61" s="8"/>
      <c r="Q61" s="134" t="n">
        <v>0</v>
      </c>
      <c r="R61" s="8"/>
      <c r="S61" s="134" t="n">
        <v>0</v>
      </c>
      <c r="T61" s="8"/>
      <c r="U61" s="134" t="n">
        <v>0</v>
      </c>
      <c r="V61" s="8"/>
      <c r="W61" s="134" t="n">
        <v>0</v>
      </c>
      <c r="X61" s="8"/>
      <c r="Y61" s="134" t="n">
        <v>0</v>
      </c>
      <c r="Z61" s="8"/>
      <c r="AA61" s="134" t="n">
        <v>0</v>
      </c>
      <c r="AB61" s="8"/>
      <c r="AC61" s="134" t="n">
        <v>62.58</v>
      </c>
      <c r="AD61" s="8"/>
      <c r="AE61" s="134" t="n">
        <v>62.58</v>
      </c>
      <c r="AF61" s="8"/>
      <c r="AG61" s="134" t="n">
        <v>0</v>
      </c>
      <c r="AH61" s="8"/>
      <c r="AI61" s="134" t="n">
        <v>0</v>
      </c>
      <c r="AJ61" s="8"/>
      <c r="AK61" s="134" t="n">
        <v>0</v>
      </c>
      <c r="AL61" s="8"/>
      <c r="AM61" s="134" t="n">
        <v>0</v>
      </c>
      <c r="AN61" s="8"/>
      <c r="AO61" s="134" t="n">
        <v>0</v>
      </c>
      <c r="AP61" s="8"/>
      <c r="AQ61" s="134" t="n">
        <v>0</v>
      </c>
      <c r="AR61" s="8"/>
      <c r="AS61" s="134" t="n">
        <v>0</v>
      </c>
      <c r="AT61" s="8"/>
      <c r="AU61" s="134" t="n">
        <v>0</v>
      </c>
      <c r="AV61" s="8"/>
      <c r="AW61" s="134" t="n">
        <v>0</v>
      </c>
      <c r="AX61" s="8"/>
      <c r="AY61" s="134" t="n">
        <v>0</v>
      </c>
      <c r="AZ61" s="8"/>
      <c r="BA61" s="134" t="n">
        <v>0</v>
      </c>
      <c r="BB61" s="8"/>
      <c r="BC61" s="134" t="n">
        <v>0</v>
      </c>
      <c r="BD61" s="8"/>
      <c r="BE61" s="134" t="n">
        <v>0</v>
      </c>
      <c r="BF61" s="8"/>
      <c r="BG61" s="134" t="n">
        <v>500.26</v>
      </c>
      <c r="BH61" s="8"/>
      <c r="BI61" s="134" t="n">
        <v>40.85</v>
      </c>
      <c r="BJ61" s="8"/>
      <c r="BK61" s="134" t="n">
        <v>100.92</v>
      </c>
      <c r="BL61" s="8"/>
      <c r="BM61" s="134" t="n">
        <v>0</v>
      </c>
      <c r="BN61" s="8"/>
      <c r="BO61" s="134" t="n">
        <v>0</v>
      </c>
      <c r="BP61" s="8"/>
      <c r="BQ61" s="134" t="n">
        <v>0</v>
      </c>
      <c r="BR61" s="8"/>
      <c r="BS61" s="134" t="n">
        <v>155.99</v>
      </c>
      <c r="BT61" s="8"/>
      <c r="BU61" s="134" t="n">
        <v>0</v>
      </c>
      <c r="BV61" s="8"/>
      <c r="BW61" s="134" t="n">
        <v>712.5</v>
      </c>
      <c r="BX61" s="8"/>
      <c r="BY61" s="134" t="n">
        <v>900</v>
      </c>
      <c r="BZ61" s="8"/>
      <c r="CA61" s="134" t="n">
        <v>0</v>
      </c>
      <c r="CB61" s="8"/>
      <c r="CC61" s="134" t="n">
        <v>0</v>
      </c>
      <c r="CD61" s="8"/>
      <c r="CE61" s="134" t="n">
        <v>0</v>
      </c>
      <c r="CF61" s="8"/>
      <c r="CG61" s="134" t="n">
        <v>490</v>
      </c>
      <c r="CH61" s="8"/>
      <c r="CI61" s="134" t="n">
        <v>86.23</v>
      </c>
      <c r="CJ61" s="8"/>
      <c r="CK61" s="134" t="n">
        <v>44.14</v>
      </c>
      <c r="CL61" s="8"/>
      <c r="CM61" s="134" t="n">
        <v>0</v>
      </c>
      <c r="CN61" s="8"/>
      <c r="CO61" s="134" t="n">
        <v>0</v>
      </c>
      <c r="CP61" s="8"/>
      <c r="CQ61" s="134" t="n">
        <v>1350</v>
      </c>
      <c r="CR61" s="8"/>
      <c r="CS61" s="134" t="n">
        <v>0</v>
      </c>
      <c r="CT61" s="8"/>
      <c r="CU61" s="134" t="n">
        <v>0</v>
      </c>
      <c r="CV61" s="8"/>
      <c r="CW61" s="134" t="n">
        <v>35.17</v>
      </c>
      <c r="CX61" s="8"/>
      <c r="CY61" s="134" t="n">
        <v>4416.06</v>
      </c>
      <c r="CZ61" s="8"/>
      <c r="DA61" s="134" t="n">
        <v>4478.64</v>
      </c>
    </row>
    <row r="62" customFormat="false" ht="15.75" hidden="false" customHeight="false" outlineLevel="0" collapsed="false">
      <c r="B62" s="14"/>
      <c r="C62" s="14"/>
      <c r="D62" s="14"/>
      <c r="E62" s="14"/>
      <c r="F62" s="14"/>
      <c r="G62" s="14"/>
      <c r="H62" s="48" t="s">
        <v>187</v>
      </c>
      <c r="I62" s="135" t="n">
        <v>0</v>
      </c>
      <c r="J62" s="8"/>
      <c r="K62" s="135" t="n">
        <v>0</v>
      </c>
      <c r="L62" s="8"/>
      <c r="M62" s="135" t="n">
        <v>0</v>
      </c>
      <c r="N62" s="8"/>
      <c r="O62" s="135" t="n">
        <v>0</v>
      </c>
      <c r="P62" s="8"/>
      <c r="Q62" s="135" t="n">
        <v>0</v>
      </c>
      <c r="R62" s="8"/>
      <c r="S62" s="135" t="n">
        <v>0</v>
      </c>
      <c r="T62" s="8"/>
      <c r="U62" s="135" t="n">
        <v>0</v>
      </c>
      <c r="V62" s="8"/>
      <c r="W62" s="135" t="n">
        <v>0</v>
      </c>
      <c r="X62" s="8"/>
      <c r="Y62" s="135" t="n">
        <v>0</v>
      </c>
      <c r="Z62" s="8"/>
      <c r="AA62" s="135" t="n">
        <v>0</v>
      </c>
      <c r="AB62" s="8"/>
      <c r="AC62" s="135" t="n">
        <v>1000</v>
      </c>
      <c r="AD62" s="8"/>
      <c r="AE62" s="135" t="n">
        <v>1000</v>
      </c>
      <c r="AF62" s="8"/>
      <c r="AG62" s="135" t="n">
        <v>0</v>
      </c>
      <c r="AH62" s="8"/>
      <c r="AI62" s="135" t="n">
        <v>0</v>
      </c>
      <c r="AJ62" s="8"/>
      <c r="AK62" s="135" t="n">
        <v>0</v>
      </c>
      <c r="AL62" s="8"/>
      <c r="AM62" s="135" t="n">
        <v>0</v>
      </c>
      <c r="AN62" s="8"/>
      <c r="AO62" s="135" t="n">
        <v>0</v>
      </c>
      <c r="AP62" s="8"/>
      <c r="AQ62" s="135" t="n">
        <v>0</v>
      </c>
      <c r="AR62" s="8"/>
      <c r="AS62" s="135" t="n">
        <v>0</v>
      </c>
      <c r="AT62" s="8"/>
      <c r="AU62" s="135" t="n">
        <v>0</v>
      </c>
      <c r="AV62" s="8"/>
      <c r="AW62" s="135" t="n">
        <v>0</v>
      </c>
      <c r="AX62" s="8"/>
      <c r="AY62" s="135" t="n">
        <v>0</v>
      </c>
      <c r="AZ62" s="8"/>
      <c r="BA62" s="135" t="n">
        <v>0</v>
      </c>
      <c r="BB62" s="8"/>
      <c r="BC62" s="135" t="n">
        <v>0</v>
      </c>
      <c r="BD62" s="8"/>
      <c r="BE62" s="135" t="n">
        <v>0</v>
      </c>
      <c r="BF62" s="8"/>
      <c r="BG62" s="135" t="n">
        <v>0</v>
      </c>
      <c r="BH62" s="8"/>
      <c r="BI62" s="135" t="n">
        <v>0</v>
      </c>
      <c r="BJ62" s="8"/>
      <c r="BK62" s="135" t="n">
        <v>0</v>
      </c>
      <c r="BL62" s="8"/>
      <c r="BM62" s="135" t="n">
        <v>0</v>
      </c>
      <c r="BN62" s="8"/>
      <c r="BO62" s="135" t="n">
        <v>0</v>
      </c>
      <c r="BP62" s="8"/>
      <c r="BQ62" s="135" t="n">
        <v>0</v>
      </c>
      <c r="BR62" s="8"/>
      <c r="BS62" s="135" t="n">
        <v>0</v>
      </c>
      <c r="BT62" s="8"/>
      <c r="BU62" s="135" t="n">
        <v>0</v>
      </c>
      <c r="BV62" s="8"/>
      <c r="BW62" s="135" t="n">
        <v>0</v>
      </c>
      <c r="BX62" s="8"/>
      <c r="BY62" s="135" t="n">
        <v>0</v>
      </c>
      <c r="BZ62" s="8"/>
      <c r="CA62" s="135" t="n">
        <v>0</v>
      </c>
      <c r="CB62" s="8"/>
      <c r="CC62" s="135" t="n">
        <v>0</v>
      </c>
      <c r="CD62" s="8"/>
      <c r="CE62" s="135" t="n">
        <v>0</v>
      </c>
      <c r="CF62" s="8"/>
      <c r="CG62" s="135" t="n">
        <v>0</v>
      </c>
      <c r="CH62" s="8"/>
      <c r="CI62" s="135" t="n">
        <v>0</v>
      </c>
      <c r="CJ62" s="8"/>
      <c r="CK62" s="135" t="n">
        <v>0</v>
      </c>
      <c r="CL62" s="8"/>
      <c r="CM62" s="135" t="n">
        <v>0</v>
      </c>
      <c r="CN62" s="8"/>
      <c r="CO62" s="135" t="n">
        <v>0</v>
      </c>
      <c r="CP62" s="8"/>
      <c r="CQ62" s="135" t="n">
        <v>0</v>
      </c>
      <c r="CR62" s="8"/>
      <c r="CS62" s="135" t="n">
        <v>0</v>
      </c>
      <c r="CT62" s="8"/>
      <c r="CU62" s="135" t="n">
        <v>0</v>
      </c>
      <c r="CV62" s="8"/>
      <c r="CW62" s="135" t="n">
        <v>0</v>
      </c>
      <c r="CX62" s="8"/>
      <c r="CY62" s="135" t="n">
        <v>0</v>
      </c>
      <c r="CZ62" s="8"/>
      <c r="DA62" s="135" t="n">
        <v>1000</v>
      </c>
    </row>
    <row r="63" customFormat="false" ht="15" hidden="false" customHeight="false" outlineLevel="0" collapsed="false">
      <c r="B63" s="14"/>
      <c r="C63" s="14"/>
      <c r="D63" s="14"/>
      <c r="E63" s="14"/>
      <c r="F63" s="14"/>
      <c r="G63" s="48" t="s">
        <v>189</v>
      </c>
      <c r="H63" s="14"/>
      <c r="I63" s="134" t="n">
        <v>0</v>
      </c>
      <c r="J63" s="8"/>
      <c r="K63" s="134" t="n">
        <v>1860.46</v>
      </c>
      <c r="L63" s="8"/>
      <c r="M63" s="134" t="n">
        <v>0</v>
      </c>
      <c r="N63" s="8"/>
      <c r="O63" s="134" t="n">
        <v>0</v>
      </c>
      <c r="P63" s="8"/>
      <c r="Q63" s="134" t="n">
        <v>0</v>
      </c>
      <c r="R63" s="8"/>
      <c r="S63" s="134" t="n">
        <v>0</v>
      </c>
      <c r="T63" s="8"/>
      <c r="U63" s="134" t="n">
        <v>0</v>
      </c>
      <c r="V63" s="8"/>
      <c r="W63" s="134" t="n">
        <v>420</v>
      </c>
      <c r="X63" s="8"/>
      <c r="Y63" s="134" t="n">
        <v>0</v>
      </c>
      <c r="Z63" s="8"/>
      <c r="AA63" s="134" t="n">
        <v>0</v>
      </c>
      <c r="AB63" s="8"/>
      <c r="AC63" s="134" t="n">
        <v>1047.58</v>
      </c>
      <c r="AD63" s="8"/>
      <c r="AE63" s="134" t="n">
        <v>3328.04</v>
      </c>
      <c r="AF63" s="8"/>
      <c r="AG63" s="134" t="n">
        <v>0</v>
      </c>
      <c r="AH63" s="8"/>
      <c r="AI63" s="134" t="n">
        <v>0</v>
      </c>
      <c r="AJ63" s="8"/>
      <c r="AK63" s="134" t="n">
        <v>0</v>
      </c>
      <c r="AL63" s="8"/>
      <c r="AM63" s="134" t="n">
        <v>0</v>
      </c>
      <c r="AN63" s="8"/>
      <c r="AO63" s="134" t="n">
        <v>0</v>
      </c>
      <c r="AP63" s="8"/>
      <c r="AQ63" s="134" t="n">
        <v>0</v>
      </c>
      <c r="AR63" s="8"/>
      <c r="AS63" s="134" t="n">
        <v>0</v>
      </c>
      <c r="AT63" s="8"/>
      <c r="AU63" s="134" t="n">
        <v>700</v>
      </c>
      <c r="AV63" s="8"/>
      <c r="AW63" s="134" t="n">
        <v>700</v>
      </c>
      <c r="AX63" s="8"/>
      <c r="AY63" s="134" t="n">
        <v>1395.25</v>
      </c>
      <c r="AZ63" s="8"/>
      <c r="BA63" s="134" t="n">
        <v>1153.5</v>
      </c>
      <c r="BB63" s="8"/>
      <c r="BC63" s="134" t="n">
        <v>1555.5</v>
      </c>
      <c r="BD63" s="8"/>
      <c r="BE63" s="134" t="n">
        <v>1643.25</v>
      </c>
      <c r="BF63" s="8"/>
      <c r="BG63" s="134" t="n">
        <v>500.26</v>
      </c>
      <c r="BH63" s="8"/>
      <c r="BI63" s="134" t="n">
        <v>3970.25</v>
      </c>
      <c r="BJ63" s="8"/>
      <c r="BK63" s="134" t="n">
        <v>1484.92</v>
      </c>
      <c r="BL63" s="8"/>
      <c r="BM63" s="134" t="n">
        <v>1671</v>
      </c>
      <c r="BN63" s="8"/>
      <c r="BO63" s="134" t="n">
        <v>750</v>
      </c>
      <c r="BP63" s="8"/>
      <c r="BQ63" s="134" t="n">
        <v>1880.15</v>
      </c>
      <c r="BR63" s="8"/>
      <c r="BS63" s="134" t="n">
        <v>4671.2</v>
      </c>
      <c r="BT63" s="8"/>
      <c r="BU63" s="134" t="n">
        <v>285.3</v>
      </c>
      <c r="BV63" s="8"/>
      <c r="BW63" s="134" t="n">
        <v>712.5</v>
      </c>
      <c r="BX63" s="8"/>
      <c r="BY63" s="134" t="n">
        <v>1300</v>
      </c>
      <c r="BZ63" s="8"/>
      <c r="CA63" s="134" t="n">
        <v>5315.25</v>
      </c>
      <c r="CB63" s="8"/>
      <c r="CC63" s="134" t="n">
        <v>623.1</v>
      </c>
      <c r="CD63" s="8"/>
      <c r="CE63" s="134" t="n">
        <v>1335.25</v>
      </c>
      <c r="CF63" s="8"/>
      <c r="CG63" s="134" t="n">
        <v>490</v>
      </c>
      <c r="CH63" s="8"/>
      <c r="CI63" s="134" t="n">
        <v>133.28</v>
      </c>
      <c r="CJ63" s="8"/>
      <c r="CK63" s="134" t="n">
        <v>44.14</v>
      </c>
      <c r="CL63" s="8"/>
      <c r="CM63" s="134" t="n">
        <v>0</v>
      </c>
      <c r="CN63" s="8"/>
      <c r="CO63" s="134" t="n">
        <v>0</v>
      </c>
      <c r="CP63" s="8"/>
      <c r="CQ63" s="134" t="n">
        <v>1350</v>
      </c>
      <c r="CR63" s="8"/>
      <c r="CS63" s="134" t="n">
        <v>0</v>
      </c>
      <c r="CT63" s="8"/>
      <c r="CU63" s="134" t="n">
        <v>0</v>
      </c>
      <c r="CV63" s="8"/>
      <c r="CW63" s="134" t="n">
        <v>35.17</v>
      </c>
      <c r="CX63" s="8"/>
      <c r="CY63" s="134" t="n">
        <v>32299.27</v>
      </c>
      <c r="CZ63" s="8"/>
      <c r="DA63" s="134" t="n">
        <v>36327.31</v>
      </c>
    </row>
    <row r="64" customFormat="false" ht="15.75" hidden="false" customHeight="false" outlineLevel="0" collapsed="false">
      <c r="B64" s="14"/>
      <c r="C64" s="14"/>
      <c r="D64" s="14"/>
      <c r="E64" s="14"/>
      <c r="F64" s="14"/>
      <c r="G64" s="48" t="s">
        <v>190</v>
      </c>
      <c r="H64" s="14"/>
      <c r="I64" s="135" t="n">
        <v>0</v>
      </c>
      <c r="J64" s="8"/>
      <c r="K64" s="135" t="n">
        <v>0</v>
      </c>
      <c r="L64" s="8"/>
      <c r="M64" s="135" t="n">
        <v>0</v>
      </c>
      <c r="N64" s="8"/>
      <c r="O64" s="135" t="n">
        <v>0</v>
      </c>
      <c r="P64" s="8"/>
      <c r="Q64" s="135" t="n">
        <v>0</v>
      </c>
      <c r="R64" s="8"/>
      <c r="S64" s="135" t="n">
        <v>5233</v>
      </c>
      <c r="T64" s="8"/>
      <c r="U64" s="135" t="n">
        <v>0</v>
      </c>
      <c r="V64" s="8"/>
      <c r="W64" s="135" t="n">
        <v>80</v>
      </c>
      <c r="X64" s="8"/>
      <c r="Y64" s="135" t="n">
        <v>0</v>
      </c>
      <c r="Z64" s="8"/>
      <c r="AA64" s="135" t="n">
        <v>0</v>
      </c>
      <c r="AB64" s="8"/>
      <c r="AC64" s="135" t="n">
        <v>117.61</v>
      </c>
      <c r="AD64" s="8"/>
      <c r="AE64" s="135" t="n">
        <v>5430.61</v>
      </c>
      <c r="AF64" s="8"/>
      <c r="AG64" s="135" t="n">
        <v>0</v>
      </c>
      <c r="AH64" s="8"/>
      <c r="AI64" s="135" t="n">
        <v>0</v>
      </c>
      <c r="AJ64" s="8"/>
      <c r="AK64" s="135" t="n">
        <v>0</v>
      </c>
      <c r="AL64" s="8"/>
      <c r="AM64" s="135" t="n">
        <v>0</v>
      </c>
      <c r="AN64" s="8"/>
      <c r="AO64" s="135" t="n">
        <v>0</v>
      </c>
      <c r="AP64" s="8"/>
      <c r="AQ64" s="135" t="n">
        <v>0</v>
      </c>
      <c r="AR64" s="8"/>
      <c r="AS64" s="135" t="n">
        <v>0</v>
      </c>
      <c r="AT64" s="8"/>
      <c r="AU64" s="135" t="n">
        <v>99.42</v>
      </c>
      <c r="AV64" s="8"/>
      <c r="AW64" s="135" t="n">
        <v>99.42</v>
      </c>
      <c r="AX64" s="8"/>
      <c r="AY64" s="135" t="n">
        <v>0</v>
      </c>
      <c r="AZ64" s="8"/>
      <c r="BA64" s="135" t="n">
        <v>0</v>
      </c>
      <c r="BB64" s="8"/>
      <c r="BC64" s="135" t="n">
        <v>0</v>
      </c>
      <c r="BD64" s="8"/>
      <c r="BE64" s="135" t="n">
        <v>0</v>
      </c>
      <c r="BF64" s="8"/>
      <c r="BG64" s="135" t="n">
        <v>129.13</v>
      </c>
      <c r="BH64" s="8"/>
      <c r="BI64" s="135" t="n">
        <v>0</v>
      </c>
      <c r="BJ64" s="8"/>
      <c r="BK64" s="135" t="n">
        <v>0</v>
      </c>
      <c r="BL64" s="8"/>
      <c r="BM64" s="135" t="n">
        <v>0</v>
      </c>
      <c r="BN64" s="8"/>
      <c r="BO64" s="135" t="n">
        <v>0</v>
      </c>
      <c r="BP64" s="8"/>
      <c r="BQ64" s="135" t="n">
        <v>0</v>
      </c>
      <c r="BR64" s="8"/>
      <c r="BS64" s="135" t="n">
        <v>1301.66</v>
      </c>
      <c r="BT64" s="8"/>
      <c r="BU64" s="135" t="n">
        <v>0</v>
      </c>
      <c r="BV64" s="8"/>
      <c r="BW64" s="135" t="n">
        <v>0</v>
      </c>
      <c r="BX64" s="8"/>
      <c r="BY64" s="135" t="n">
        <v>0</v>
      </c>
      <c r="BZ64" s="8"/>
      <c r="CA64" s="135" t="n">
        <v>0</v>
      </c>
      <c r="CB64" s="8"/>
      <c r="CC64" s="135" t="n">
        <v>585</v>
      </c>
      <c r="CD64" s="8"/>
      <c r="CE64" s="135" t="n">
        <v>0</v>
      </c>
      <c r="CF64" s="8"/>
      <c r="CG64" s="135" t="n">
        <v>0</v>
      </c>
      <c r="CH64" s="8"/>
      <c r="CI64" s="135" t="n">
        <v>0</v>
      </c>
      <c r="CJ64" s="8"/>
      <c r="CK64" s="135" t="n">
        <v>718.08</v>
      </c>
      <c r="CL64" s="8"/>
      <c r="CM64" s="135" t="n">
        <v>0</v>
      </c>
      <c r="CN64" s="8"/>
      <c r="CO64" s="135" t="n">
        <v>0</v>
      </c>
      <c r="CP64" s="8"/>
      <c r="CQ64" s="135" t="n">
        <v>0</v>
      </c>
      <c r="CR64" s="8"/>
      <c r="CS64" s="135" t="n">
        <v>753</v>
      </c>
      <c r="CT64" s="8"/>
      <c r="CU64" s="135" t="n">
        <v>235.76</v>
      </c>
      <c r="CV64" s="8"/>
      <c r="CW64" s="135" t="n">
        <v>0</v>
      </c>
      <c r="CX64" s="8"/>
      <c r="CY64" s="135" t="n">
        <v>3722.63</v>
      </c>
      <c r="CZ64" s="8"/>
      <c r="DA64" s="135" t="n">
        <v>9252.66</v>
      </c>
    </row>
    <row r="65" customFormat="false" ht="15" hidden="false" customHeight="false" outlineLevel="0" collapsed="false">
      <c r="B65" s="14"/>
      <c r="C65" s="14"/>
      <c r="D65" s="14"/>
      <c r="E65" s="14"/>
      <c r="F65" s="48" t="s">
        <v>193</v>
      </c>
      <c r="G65" s="14"/>
      <c r="H65" s="14"/>
      <c r="I65" s="134" t="n">
        <v>0</v>
      </c>
      <c r="J65" s="8"/>
      <c r="K65" s="134" t="n">
        <v>1860.46</v>
      </c>
      <c r="L65" s="8"/>
      <c r="M65" s="134" t="n">
        <v>0</v>
      </c>
      <c r="N65" s="8"/>
      <c r="O65" s="134" t="n">
        <v>0</v>
      </c>
      <c r="P65" s="8"/>
      <c r="Q65" s="134" t="n">
        <v>0</v>
      </c>
      <c r="R65" s="8"/>
      <c r="S65" s="134" t="n">
        <v>5233</v>
      </c>
      <c r="T65" s="8"/>
      <c r="U65" s="134" t="n">
        <v>0</v>
      </c>
      <c r="V65" s="8"/>
      <c r="W65" s="134" t="n">
        <v>500</v>
      </c>
      <c r="X65" s="8"/>
      <c r="Y65" s="134" t="n">
        <v>0</v>
      </c>
      <c r="Z65" s="8"/>
      <c r="AA65" s="134" t="n">
        <v>0</v>
      </c>
      <c r="AB65" s="8"/>
      <c r="AC65" s="134" t="n">
        <v>1165.19</v>
      </c>
      <c r="AD65" s="8"/>
      <c r="AE65" s="134" t="n">
        <v>8758.65</v>
      </c>
      <c r="AF65" s="8"/>
      <c r="AG65" s="134" t="n">
        <v>0</v>
      </c>
      <c r="AH65" s="8"/>
      <c r="AI65" s="134" t="n">
        <v>0</v>
      </c>
      <c r="AJ65" s="8"/>
      <c r="AK65" s="134" t="n">
        <v>0</v>
      </c>
      <c r="AL65" s="8"/>
      <c r="AM65" s="134" t="n">
        <v>0</v>
      </c>
      <c r="AN65" s="8"/>
      <c r="AO65" s="134" t="n">
        <v>0</v>
      </c>
      <c r="AP65" s="8"/>
      <c r="AQ65" s="134" t="n">
        <v>0</v>
      </c>
      <c r="AR65" s="8"/>
      <c r="AS65" s="134" t="n">
        <v>0</v>
      </c>
      <c r="AT65" s="8"/>
      <c r="AU65" s="134" t="n">
        <v>93188.74</v>
      </c>
      <c r="AV65" s="8"/>
      <c r="AW65" s="134" t="n">
        <v>93188.74</v>
      </c>
      <c r="AX65" s="8"/>
      <c r="AY65" s="134" t="n">
        <v>1395.25</v>
      </c>
      <c r="AZ65" s="8"/>
      <c r="BA65" s="134" t="n">
        <v>1153.5</v>
      </c>
      <c r="BB65" s="8"/>
      <c r="BC65" s="134" t="n">
        <v>1555.5</v>
      </c>
      <c r="BD65" s="8"/>
      <c r="BE65" s="134" t="n">
        <v>1643.25</v>
      </c>
      <c r="BF65" s="8"/>
      <c r="BG65" s="134" t="n">
        <v>629.39</v>
      </c>
      <c r="BH65" s="8"/>
      <c r="BI65" s="134" t="n">
        <v>3970.25</v>
      </c>
      <c r="BJ65" s="8"/>
      <c r="BK65" s="134" t="n">
        <v>1484.92</v>
      </c>
      <c r="BL65" s="8"/>
      <c r="BM65" s="134" t="n">
        <v>1671</v>
      </c>
      <c r="BN65" s="8"/>
      <c r="BO65" s="134" t="n">
        <v>750</v>
      </c>
      <c r="BP65" s="8"/>
      <c r="BQ65" s="134" t="n">
        <v>1880.15</v>
      </c>
      <c r="BR65" s="8"/>
      <c r="BS65" s="134" t="n">
        <v>5972.86</v>
      </c>
      <c r="BT65" s="8"/>
      <c r="BU65" s="134" t="n">
        <v>285.3</v>
      </c>
      <c r="BV65" s="8"/>
      <c r="BW65" s="134" t="n">
        <v>712.5</v>
      </c>
      <c r="BX65" s="8"/>
      <c r="BY65" s="134" t="n">
        <v>1300</v>
      </c>
      <c r="BZ65" s="8"/>
      <c r="CA65" s="134" t="n">
        <v>5315.25</v>
      </c>
      <c r="CB65" s="8"/>
      <c r="CC65" s="134" t="n">
        <v>1208.1</v>
      </c>
      <c r="CD65" s="8"/>
      <c r="CE65" s="134" t="n">
        <v>1335.25</v>
      </c>
      <c r="CF65" s="8"/>
      <c r="CG65" s="134" t="n">
        <v>490</v>
      </c>
      <c r="CH65" s="8"/>
      <c r="CI65" s="134" t="n">
        <v>133.28</v>
      </c>
      <c r="CJ65" s="8"/>
      <c r="CK65" s="134" t="n">
        <v>762.22</v>
      </c>
      <c r="CL65" s="8"/>
      <c r="CM65" s="134" t="n">
        <v>0</v>
      </c>
      <c r="CN65" s="8"/>
      <c r="CO65" s="134" t="n">
        <v>0</v>
      </c>
      <c r="CP65" s="8"/>
      <c r="CQ65" s="134" t="n">
        <v>1350</v>
      </c>
      <c r="CR65" s="8"/>
      <c r="CS65" s="134" t="n">
        <v>753</v>
      </c>
      <c r="CT65" s="8"/>
      <c r="CU65" s="134" t="n">
        <v>235.76</v>
      </c>
      <c r="CV65" s="8"/>
      <c r="CW65" s="134" t="n">
        <v>35.17</v>
      </c>
      <c r="CX65" s="8"/>
      <c r="CY65" s="134" t="n">
        <v>36021.9</v>
      </c>
      <c r="CZ65" s="8"/>
      <c r="DA65" s="134" t="n">
        <v>137969.29</v>
      </c>
    </row>
    <row r="66" customFormat="false" ht="15" hidden="false" customHeight="false" outlineLevel="0" collapsed="false">
      <c r="B66" s="14"/>
      <c r="C66" s="14"/>
      <c r="D66" s="14"/>
      <c r="E66" s="14"/>
      <c r="F66" s="48" t="s">
        <v>194</v>
      </c>
      <c r="G66" s="14"/>
      <c r="H66" s="14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</row>
    <row r="67" customFormat="false" ht="15" hidden="false" customHeight="false" outlineLevel="0" collapsed="false">
      <c r="B67" s="14"/>
      <c r="C67" s="14"/>
      <c r="D67" s="14"/>
      <c r="E67" s="14"/>
      <c r="F67" s="14"/>
      <c r="G67" s="48" t="s">
        <v>195</v>
      </c>
      <c r="H67" s="14"/>
      <c r="I67" s="134" t="n">
        <v>0</v>
      </c>
      <c r="J67" s="8"/>
      <c r="K67" s="134" t="n">
        <v>0</v>
      </c>
      <c r="L67" s="8"/>
      <c r="M67" s="134" t="n">
        <v>0</v>
      </c>
      <c r="N67" s="8"/>
      <c r="O67" s="134" t="n">
        <v>0</v>
      </c>
      <c r="P67" s="8"/>
      <c r="Q67" s="134" t="n">
        <v>0</v>
      </c>
      <c r="R67" s="8"/>
      <c r="S67" s="134" t="n">
        <v>0</v>
      </c>
      <c r="T67" s="8"/>
      <c r="U67" s="134" t="n">
        <v>0</v>
      </c>
      <c r="V67" s="8"/>
      <c r="W67" s="134" t="n">
        <v>0</v>
      </c>
      <c r="X67" s="8"/>
      <c r="Y67" s="134" t="n">
        <v>0</v>
      </c>
      <c r="Z67" s="8"/>
      <c r="AA67" s="134" t="n">
        <v>0</v>
      </c>
      <c r="AB67" s="8"/>
      <c r="AC67" s="134" t="n">
        <v>0</v>
      </c>
      <c r="AD67" s="8"/>
      <c r="AE67" s="134" t="n">
        <v>0</v>
      </c>
      <c r="AF67" s="8"/>
      <c r="AG67" s="134" t="n">
        <v>0</v>
      </c>
      <c r="AH67" s="8"/>
      <c r="AI67" s="134" t="n">
        <v>90028.49</v>
      </c>
      <c r="AJ67" s="8"/>
      <c r="AK67" s="134" t="n">
        <v>90028.49</v>
      </c>
      <c r="AL67" s="8"/>
      <c r="AM67" s="134" t="n">
        <v>0</v>
      </c>
      <c r="AN67" s="8"/>
      <c r="AO67" s="134" t="n">
        <v>0</v>
      </c>
      <c r="AP67" s="8"/>
      <c r="AQ67" s="134" t="n">
        <v>0</v>
      </c>
      <c r="AR67" s="8"/>
      <c r="AS67" s="134" t="n">
        <v>0</v>
      </c>
      <c r="AT67" s="8"/>
      <c r="AU67" s="134" t="n">
        <v>65033.03</v>
      </c>
      <c r="AV67" s="8"/>
      <c r="AW67" s="134" t="n">
        <v>65033.03</v>
      </c>
      <c r="AX67" s="8"/>
      <c r="AY67" s="134" t="n">
        <v>0</v>
      </c>
      <c r="AZ67" s="8"/>
      <c r="BA67" s="134" t="n">
        <v>0</v>
      </c>
      <c r="BB67" s="8"/>
      <c r="BC67" s="134" t="n">
        <v>0</v>
      </c>
      <c r="BD67" s="8"/>
      <c r="BE67" s="134" t="n">
        <v>0</v>
      </c>
      <c r="BF67" s="8"/>
      <c r="BG67" s="134" t="n">
        <v>0</v>
      </c>
      <c r="BH67" s="8"/>
      <c r="BI67" s="134" t="n">
        <v>0</v>
      </c>
      <c r="BJ67" s="8"/>
      <c r="BK67" s="134" t="n">
        <v>0</v>
      </c>
      <c r="BL67" s="8"/>
      <c r="BM67" s="134" t="n">
        <v>0</v>
      </c>
      <c r="BN67" s="8"/>
      <c r="BO67" s="134" t="n">
        <v>0</v>
      </c>
      <c r="BP67" s="8"/>
      <c r="BQ67" s="134" t="n">
        <v>0</v>
      </c>
      <c r="BR67" s="8"/>
      <c r="BS67" s="134" t="n">
        <v>0</v>
      </c>
      <c r="BT67" s="8"/>
      <c r="BU67" s="134" t="n">
        <v>0</v>
      </c>
      <c r="BV67" s="8"/>
      <c r="BW67" s="134" t="n">
        <v>0</v>
      </c>
      <c r="BX67" s="8"/>
      <c r="BY67" s="134" t="n">
        <v>0</v>
      </c>
      <c r="BZ67" s="8"/>
      <c r="CA67" s="134" t="n">
        <v>0</v>
      </c>
      <c r="CB67" s="8"/>
      <c r="CC67" s="134" t="n">
        <v>0</v>
      </c>
      <c r="CD67" s="8"/>
      <c r="CE67" s="134" t="n">
        <v>0</v>
      </c>
      <c r="CF67" s="8"/>
      <c r="CG67" s="134" t="n">
        <v>0</v>
      </c>
      <c r="CH67" s="8"/>
      <c r="CI67" s="134" t="n">
        <v>0</v>
      </c>
      <c r="CJ67" s="8"/>
      <c r="CK67" s="134" t="n">
        <v>0</v>
      </c>
      <c r="CL67" s="8"/>
      <c r="CM67" s="134" t="n">
        <v>0</v>
      </c>
      <c r="CN67" s="8"/>
      <c r="CO67" s="134" t="n">
        <v>0</v>
      </c>
      <c r="CP67" s="8"/>
      <c r="CQ67" s="134" t="n">
        <v>0</v>
      </c>
      <c r="CR67" s="8"/>
      <c r="CS67" s="134" t="n">
        <v>0</v>
      </c>
      <c r="CT67" s="8"/>
      <c r="CU67" s="134" t="n">
        <v>0</v>
      </c>
      <c r="CV67" s="8"/>
      <c r="CW67" s="134" t="n">
        <v>0</v>
      </c>
      <c r="CX67" s="8"/>
      <c r="CY67" s="134" t="n">
        <v>0</v>
      </c>
      <c r="CZ67" s="8"/>
      <c r="DA67" s="134" t="n">
        <v>155061.52</v>
      </c>
    </row>
    <row r="68" customFormat="false" ht="15" hidden="false" customHeight="false" outlineLevel="0" collapsed="false">
      <c r="B68" s="14"/>
      <c r="C68" s="14"/>
      <c r="D68" s="14"/>
      <c r="E68" s="14"/>
      <c r="F68" s="14"/>
      <c r="G68" s="48" t="s">
        <v>197</v>
      </c>
      <c r="H68" s="14"/>
      <c r="I68" s="134" t="n">
        <v>0</v>
      </c>
      <c r="J68" s="8"/>
      <c r="K68" s="134" t="n">
        <v>0</v>
      </c>
      <c r="L68" s="8"/>
      <c r="M68" s="134" t="n">
        <v>0</v>
      </c>
      <c r="N68" s="8"/>
      <c r="O68" s="134" t="n">
        <v>0</v>
      </c>
      <c r="P68" s="8"/>
      <c r="Q68" s="134" t="n">
        <v>0</v>
      </c>
      <c r="R68" s="8"/>
      <c r="S68" s="134" t="n">
        <v>0</v>
      </c>
      <c r="T68" s="8"/>
      <c r="U68" s="134" t="n">
        <v>0</v>
      </c>
      <c r="V68" s="8"/>
      <c r="W68" s="134" t="n">
        <v>0</v>
      </c>
      <c r="X68" s="8"/>
      <c r="Y68" s="134" t="n">
        <v>0</v>
      </c>
      <c r="Z68" s="8"/>
      <c r="AA68" s="134" t="n">
        <v>0</v>
      </c>
      <c r="AB68" s="8"/>
      <c r="AC68" s="134" t="n">
        <v>0</v>
      </c>
      <c r="AD68" s="8"/>
      <c r="AE68" s="134" t="n">
        <v>0</v>
      </c>
      <c r="AF68" s="8"/>
      <c r="AG68" s="134" t="n">
        <v>0</v>
      </c>
      <c r="AH68" s="8"/>
      <c r="AI68" s="134" t="n">
        <v>0</v>
      </c>
      <c r="AJ68" s="8"/>
      <c r="AK68" s="134" t="n">
        <v>0</v>
      </c>
      <c r="AL68" s="8"/>
      <c r="AM68" s="134" t="n">
        <v>0</v>
      </c>
      <c r="AN68" s="8"/>
      <c r="AO68" s="134" t="n">
        <v>0</v>
      </c>
      <c r="AP68" s="8"/>
      <c r="AQ68" s="134" t="n">
        <v>0</v>
      </c>
      <c r="AR68" s="8"/>
      <c r="AS68" s="134" t="n">
        <v>0</v>
      </c>
      <c r="AT68" s="8"/>
      <c r="AU68" s="134" t="n">
        <v>90</v>
      </c>
      <c r="AV68" s="8"/>
      <c r="AW68" s="134" t="n">
        <v>90</v>
      </c>
      <c r="AX68" s="8"/>
      <c r="AY68" s="134" t="n">
        <v>0</v>
      </c>
      <c r="AZ68" s="8"/>
      <c r="BA68" s="134" t="n">
        <v>0</v>
      </c>
      <c r="BB68" s="8"/>
      <c r="BC68" s="134" t="n">
        <v>0</v>
      </c>
      <c r="BD68" s="8"/>
      <c r="BE68" s="134" t="n">
        <v>0</v>
      </c>
      <c r="BF68" s="8"/>
      <c r="BG68" s="134" t="n">
        <v>0</v>
      </c>
      <c r="BH68" s="8"/>
      <c r="BI68" s="134" t="n">
        <v>0</v>
      </c>
      <c r="BJ68" s="8"/>
      <c r="BK68" s="134" t="n">
        <v>0</v>
      </c>
      <c r="BL68" s="8"/>
      <c r="BM68" s="134" t="n">
        <v>0</v>
      </c>
      <c r="BN68" s="8"/>
      <c r="BO68" s="134" t="n">
        <v>0</v>
      </c>
      <c r="BP68" s="8"/>
      <c r="BQ68" s="134" t="n">
        <v>0</v>
      </c>
      <c r="BR68" s="8"/>
      <c r="BS68" s="134" t="n">
        <v>0</v>
      </c>
      <c r="BT68" s="8"/>
      <c r="BU68" s="134" t="n">
        <v>0</v>
      </c>
      <c r="BV68" s="8"/>
      <c r="BW68" s="134" t="n">
        <v>0</v>
      </c>
      <c r="BX68" s="8"/>
      <c r="BY68" s="134" t="n">
        <v>0</v>
      </c>
      <c r="BZ68" s="8"/>
      <c r="CA68" s="134" t="n">
        <v>0</v>
      </c>
      <c r="CB68" s="8"/>
      <c r="CC68" s="134" t="n">
        <v>0</v>
      </c>
      <c r="CD68" s="8"/>
      <c r="CE68" s="134" t="n">
        <v>0</v>
      </c>
      <c r="CF68" s="8"/>
      <c r="CG68" s="134" t="n">
        <v>0</v>
      </c>
      <c r="CH68" s="8"/>
      <c r="CI68" s="134" t="n">
        <v>0</v>
      </c>
      <c r="CJ68" s="8"/>
      <c r="CK68" s="134" t="n">
        <v>0</v>
      </c>
      <c r="CL68" s="8"/>
      <c r="CM68" s="134" t="n">
        <v>0</v>
      </c>
      <c r="CN68" s="8"/>
      <c r="CO68" s="134" t="n">
        <v>0</v>
      </c>
      <c r="CP68" s="8"/>
      <c r="CQ68" s="134" t="n">
        <v>0</v>
      </c>
      <c r="CR68" s="8"/>
      <c r="CS68" s="134" t="n">
        <v>0</v>
      </c>
      <c r="CT68" s="8"/>
      <c r="CU68" s="134" t="n">
        <v>0</v>
      </c>
      <c r="CV68" s="8"/>
      <c r="CW68" s="134" t="n">
        <v>0</v>
      </c>
      <c r="CX68" s="8"/>
      <c r="CY68" s="134" t="n">
        <v>0</v>
      </c>
      <c r="CZ68" s="8"/>
      <c r="DA68" s="134" t="n">
        <v>90</v>
      </c>
    </row>
    <row r="69" customFormat="false" ht="15" hidden="false" customHeight="false" outlineLevel="0" collapsed="false">
      <c r="B69" s="14"/>
      <c r="C69" s="14"/>
      <c r="D69" s="14"/>
      <c r="E69" s="14"/>
      <c r="F69" s="14"/>
      <c r="G69" s="48" t="s">
        <v>198</v>
      </c>
      <c r="H69" s="14"/>
      <c r="I69" s="134" t="n">
        <v>0</v>
      </c>
      <c r="J69" s="8"/>
      <c r="K69" s="134" t="n">
        <v>0</v>
      </c>
      <c r="L69" s="8"/>
      <c r="M69" s="134" t="n">
        <v>0</v>
      </c>
      <c r="N69" s="8"/>
      <c r="O69" s="134" t="n">
        <v>0</v>
      </c>
      <c r="P69" s="8"/>
      <c r="Q69" s="134" t="n">
        <v>0</v>
      </c>
      <c r="R69" s="8"/>
      <c r="S69" s="134" t="n">
        <v>0</v>
      </c>
      <c r="T69" s="8"/>
      <c r="U69" s="134" t="n">
        <v>0</v>
      </c>
      <c r="V69" s="8"/>
      <c r="W69" s="134" t="n">
        <v>0</v>
      </c>
      <c r="X69" s="8"/>
      <c r="Y69" s="134" t="n">
        <v>0</v>
      </c>
      <c r="Z69" s="8"/>
      <c r="AA69" s="134" t="n">
        <v>0</v>
      </c>
      <c r="AB69" s="8"/>
      <c r="AC69" s="134" t="n">
        <v>0</v>
      </c>
      <c r="AD69" s="8"/>
      <c r="AE69" s="134" t="n">
        <v>0</v>
      </c>
      <c r="AF69" s="8"/>
      <c r="AG69" s="134" t="n">
        <v>0</v>
      </c>
      <c r="AH69" s="8"/>
      <c r="AI69" s="134" t="n">
        <v>0</v>
      </c>
      <c r="AJ69" s="8"/>
      <c r="AK69" s="134" t="n">
        <v>0</v>
      </c>
      <c r="AL69" s="8"/>
      <c r="AM69" s="134" t="n">
        <v>0</v>
      </c>
      <c r="AN69" s="8"/>
      <c r="AO69" s="134" t="n">
        <v>0</v>
      </c>
      <c r="AP69" s="8"/>
      <c r="AQ69" s="134" t="n">
        <v>0</v>
      </c>
      <c r="AR69" s="8"/>
      <c r="AS69" s="134" t="n">
        <v>0</v>
      </c>
      <c r="AT69" s="8"/>
      <c r="AU69" s="134" t="n">
        <v>4939.1</v>
      </c>
      <c r="AV69" s="8"/>
      <c r="AW69" s="134" t="n">
        <v>4939.1</v>
      </c>
      <c r="AX69" s="8"/>
      <c r="AY69" s="134" t="n">
        <v>0</v>
      </c>
      <c r="AZ69" s="8"/>
      <c r="BA69" s="134" t="n">
        <v>0</v>
      </c>
      <c r="BB69" s="8"/>
      <c r="BC69" s="134" t="n">
        <v>0</v>
      </c>
      <c r="BD69" s="8"/>
      <c r="BE69" s="134" t="n">
        <v>0</v>
      </c>
      <c r="BF69" s="8"/>
      <c r="BG69" s="134" t="n">
        <v>0</v>
      </c>
      <c r="BH69" s="8"/>
      <c r="BI69" s="134" t="n">
        <v>0</v>
      </c>
      <c r="BJ69" s="8"/>
      <c r="BK69" s="134" t="n">
        <v>0</v>
      </c>
      <c r="BL69" s="8"/>
      <c r="BM69" s="134" t="n">
        <v>0</v>
      </c>
      <c r="BN69" s="8"/>
      <c r="BO69" s="134" t="n">
        <v>0</v>
      </c>
      <c r="BP69" s="8"/>
      <c r="BQ69" s="134" t="n">
        <v>0</v>
      </c>
      <c r="BR69" s="8"/>
      <c r="BS69" s="134" t="n">
        <v>0</v>
      </c>
      <c r="BT69" s="8"/>
      <c r="BU69" s="134" t="n">
        <v>0</v>
      </c>
      <c r="BV69" s="8"/>
      <c r="BW69" s="134" t="n">
        <v>0</v>
      </c>
      <c r="BX69" s="8"/>
      <c r="BY69" s="134" t="n">
        <v>0</v>
      </c>
      <c r="BZ69" s="8"/>
      <c r="CA69" s="134" t="n">
        <v>0</v>
      </c>
      <c r="CB69" s="8"/>
      <c r="CC69" s="134" t="n">
        <v>0</v>
      </c>
      <c r="CD69" s="8"/>
      <c r="CE69" s="134" t="n">
        <v>0</v>
      </c>
      <c r="CF69" s="8"/>
      <c r="CG69" s="134" t="n">
        <v>0</v>
      </c>
      <c r="CH69" s="8"/>
      <c r="CI69" s="134" t="n">
        <v>0</v>
      </c>
      <c r="CJ69" s="8"/>
      <c r="CK69" s="134" t="n">
        <v>0</v>
      </c>
      <c r="CL69" s="8"/>
      <c r="CM69" s="134" t="n">
        <v>0</v>
      </c>
      <c r="CN69" s="8"/>
      <c r="CO69" s="134" t="n">
        <v>0</v>
      </c>
      <c r="CP69" s="8"/>
      <c r="CQ69" s="134" t="n">
        <v>0</v>
      </c>
      <c r="CR69" s="8"/>
      <c r="CS69" s="134" t="n">
        <v>0</v>
      </c>
      <c r="CT69" s="8"/>
      <c r="CU69" s="134" t="n">
        <v>0</v>
      </c>
      <c r="CV69" s="8"/>
      <c r="CW69" s="134" t="n">
        <v>0</v>
      </c>
      <c r="CX69" s="8"/>
      <c r="CY69" s="134" t="n">
        <v>0</v>
      </c>
      <c r="CZ69" s="8"/>
      <c r="DA69" s="134" t="n">
        <v>4939.1</v>
      </c>
    </row>
    <row r="70" customFormat="false" ht="15" hidden="false" customHeight="false" outlineLevel="0" collapsed="false">
      <c r="B70" s="14"/>
      <c r="C70" s="14"/>
      <c r="D70" s="14"/>
      <c r="E70" s="14"/>
      <c r="F70" s="14"/>
      <c r="G70" s="48" t="s">
        <v>200</v>
      </c>
      <c r="H70" s="14"/>
      <c r="I70" s="134" t="n">
        <v>0</v>
      </c>
      <c r="J70" s="8"/>
      <c r="K70" s="134" t="n">
        <v>0</v>
      </c>
      <c r="L70" s="8"/>
      <c r="M70" s="134" t="n">
        <v>0</v>
      </c>
      <c r="N70" s="8"/>
      <c r="O70" s="134" t="n">
        <v>0</v>
      </c>
      <c r="P70" s="8"/>
      <c r="Q70" s="134" t="n">
        <v>0</v>
      </c>
      <c r="R70" s="8"/>
      <c r="S70" s="134" t="n">
        <v>0</v>
      </c>
      <c r="T70" s="8"/>
      <c r="U70" s="134" t="n">
        <v>0</v>
      </c>
      <c r="V70" s="8"/>
      <c r="W70" s="134" t="n">
        <v>0</v>
      </c>
      <c r="X70" s="8"/>
      <c r="Y70" s="134" t="n">
        <v>0</v>
      </c>
      <c r="Z70" s="8"/>
      <c r="AA70" s="134" t="n">
        <v>0</v>
      </c>
      <c r="AB70" s="8"/>
      <c r="AC70" s="134" t="n">
        <v>0</v>
      </c>
      <c r="AD70" s="8"/>
      <c r="AE70" s="134" t="n">
        <v>0</v>
      </c>
      <c r="AF70" s="8"/>
      <c r="AG70" s="134" t="n">
        <v>0</v>
      </c>
      <c r="AH70" s="8"/>
      <c r="AI70" s="134" t="n">
        <v>160.74</v>
      </c>
      <c r="AJ70" s="8"/>
      <c r="AK70" s="134" t="n">
        <v>160.74</v>
      </c>
      <c r="AL70" s="8"/>
      <c r="AM70" s="134" t="n">
        <v>0</v>
      </c>
      <c r="AN70" s="8"/>
      <c r="AO70" s="134" t="n">
        <v>0</v>
      </c>
      <c r="AP70" s="8"/>
      <c r="AQ70" s="134" t="n">
        <v>0</v>
      </c>
      <c r="AR70" s="8"/>
      <c r="AS70" s="134" t="n">
        <v>0</v>
      </c>
      <c r="AT70" s="8"/>
      <c r="AU70" s="134" t="n">
        <v>1914.98</v>
      </c>
      <c r="AV70" s="8"/>
      <c r="AW70" s="134" t="n">
        <v>1914.98</v>
      </c>
      <c r="AX70" s="8"/>
      <c r="AY70" s="134" t="n">
        <v>0</v>
      </c>
      <c r="AZ70" s="8"/>
      <c r="BA70" s="134" t="n">
        <v>0</v>
      </c>
      <c r="BB70" s="8"/>
      <c r="BC70" s="134" t="n">
        <v>0</v>
      </c>
      <c r="BD70" s="8"/>
      <c r="BE70" s="134" t="n">
        <v>0</v>
      </c>
      <c r="BF70" s="8"/>
      <c r="BG70" s="134" t="n">
        <v>0</v>
      </c>
      <c r="BH70" s="8"/>
      <c r="BI70" s="134" t="n">
        <v>0</v>
      </c>
      <c r="BJ70" s="8"/>
      <c r="BK70" s="134" t="n">
        <v>0</v>
      </c>
      <c r="BL70" s="8"/>
      <c r="BM70" s="134" t="n">
        <v>0</v>
      </c>
      <c r="BN70" s="8"/>
      <c r="BO70" s="134" t="n">
        <v>0</v>
      </c>
      <c r="BP70" s="8"/>
      <c r="BQ70" s="134" t="n">
        <v>0</v>
      </c>
      <c r="BR70" s="8"/>
      <c r="BS70" s="134" t="n">
        <v>0</v>
      </c>
      <c r="BT70" s="8"/>
      <c r="BU70" s="134" t="n">
        <v>0</v>
      </c>
      <c r="BV70" s="8"/>
      <c r="BW70" s="134" t="n">
        <v>0</v>
      </c>
      <c r="BX70" s="8"/>
      <c r="BY70" s="134" t="n">
        <v>0</v>
      </c>
      <c r="BZ70" s="8"/>
      <c r="CA70" s="134" t="n">
        <v>0</v>
      </c>
      <c r="CB70" s="8"/>
      <c r="CC70" s="134" t="n">
        <v>0</v>
      </c>
      <c r="CD70" s="8"/>
      <c r="CE70" s="134" t="n">
        <v>0</v>
      </c>
      <c r="CF70" s="8"/>
      <c r="CG70" s="134" t="n">
        <v>0</v>
      </c>
      <c r="CH70" s="8"/>
      <c r="CI70" s="134" t="n">
        <v>0</v>
      </c>
      <c r="CJ70" s="8"/>
      <c r="CK70" s="134" t="n">
        <v>0</v>
      </c>
      <c r="CL70" s="8"/>
      <c r="CM70" s="134" t="n">
        <v>0</v>
      </c>
      <c r="CN70" s="8"/>
      <c r="CO70" s="134" t="n">
        <v>0</v>
      </c>
      <c r="CP70" s="8"/>
      <c r="CQ70" s="134" t="n">
        <v>0</v>
      </c>
      <c r="CR70" s="8"/>
      <c r="CS70" s="134" t="n">
        <v>0</v>
      </c>
      <c r="CT70" s="8"/>
      <c r="CU70" s="134" t="n">
        <v>0</v>
      </c>
      <c r="CV70" s="8"/>
      <c r="CW70" s="134" t="n">
        <v>0</v>
      </c>
      <c r="CX70" s="8"/>
      <c r="CY70" s="134" t="n">
        <v>0</v>
      </c>
      <c r="CZ70" s="8"/>
      <c r="DA70" s="134" t="n">
        <v>2075.72</v>
      </c>
    </row>
    <row r="71" customFormat="false" ht="15" hidden="false" customHeight="false" outlineLevel="0" collapsed="false">
      <c r="B71" s="14"/>
      <c r="C71" s="14"/>
      <c r="D71" s="14"/>
      <c r="E71" s="14"/>
      <c r="F71" s="14"/>
      <c r="G71" s="48" t="s">
        <v>202</v>
      </c>
      <c r="H71" s="14"/>
      <c r="I71" s="134" t="n">
        <v>0</v>
      </c>
      <c r="J71" s="8"/>
      <c r="K71" s="134" t="n">
        <v>0</v>
      </c>
      <c r="L71" s="8"/>
      <c r="M71" s="134" t="n">
        <v>0</v>
      </c>
      <c r="N71" s="8"/>
      <c r="O71" s="134" t="n">
        <v>0</v>
      </c>
      <c r="P71" s="8"/>
      <c r="Q71" s="134" t="n">
        <v>0</v>
      </c>
      <c r="R71" s="8"/>
      <c r="S71" s="134" t="n">
        <v>0</v>
      </c>
      <c r="T71" s="8"/>
      <c r="U71" s="134" t="n">
        <v>0</v>
      </c>
      <c r="V71" s="8"/>
      <c r="W71" s="134" t="n">
        <v>0</v>
      </c>
      <c r="X71" s="8"/>
      <c r="Y71" s="134" t="n">
        <v>0</v>
      </c>
      <c r="Z71" s="8"/>
      <c r="AA71" s="134" t="n">
        <v>0</v>
      </c>
      <c r="AB71" s="8"/>
      <c r="AC71" s="134" t="n">
        <v>0</v>
      </c>
      <c r="AD71" s="8"/>
      <c r="AE71" s="134" t="n">
        <v>0</v>
      </c>
      <c r="AF71" s="8"/>
      <c r="AG71" s="134" t="n">
        <v>0</v>
      </c>
      <c r="AH71" s="8"/>
      <c r="AI71" s="134" t="n">
        <v>0</v>
      </c>
      <c r="AJ71" s="8"/>
      <c r="AK71" s="134" t="n">
        <v>0</v>
      </c>
      <c r="AL71" s="8"/>
      <c r="AM71" s="134" t="n">
        <v>0</v>
      </c>
      <c r="AN71" s="8"/>
      <c r="AO71" s="134" t="n">
        <v>0</v>
      </c>
      <c r="AP71" s="8"/>
      <c r="AQ71" s="134" t="n">
        <v>0</v>
      </c>
      <c r="AR71" s="8"/>
      <c r="AS71" s="134" t="n">
        <v>0</v>
      </c>
      <c r="AT71" s="8"/>
      <c r="AU71" s="134" t="n">
        <v>21693.03</v>
      </c>
      <c r="AV71" s="8"/>
      <c r="AW71" s="134" t="n">
        <v>21693.03</v>
      </c>
      <c r="AX71" s="8"/>
      <c r="AY71" s="134" t="n">
        <v>0</v>
      </c>
      <c r="AZ71" s="8"/>
      <c r="BA71" s="134" t="n">
        <v>0</v>
      </c>
      <c r="BB71" s="8"/>
      <c r="BC71" s="134" t="n">
        <v>0</v>
      </c>
      <c r="BD71" s="8"/>
      <c r="BE71" s="134" t="n">
        <v>0</v>
      </c>
      <c r="BF71" s="8"/>
      <c r="BG71" s="134" t="n">
        <v>0</v>
      </c>
      <c r="BH71" s="8"/>
      <c r="BI71" s="134" t="n">
        <v>0</v>
      </c>
      <c r="BJ71" s="8"/>
      <c r="BK71" s="134" t="n">
        <v>0</v>
      </c>
      <c r="BL71" s="8"/>
      <c r="BM71" s="134" t="n">
        <v>0</v>
      </c>
      <c r="BN71" s="8"/>
      <c r="BO71" s="134" t="n">
        <v>0</v>
      </c>
      <c r="BP71" s="8"/>
      <c r="BQ71" s="134" t="n">
        <v>0</v>
      </c>
      <c r="BR71" s="8"/>
      <c r="BS71" s="134" t="n">
        <v>0</v>
      </c>
      <c r="BT71" s="8"/>
      <c r="BU71" s="134" t="n">
        <v>0</v>
      </c>
      <c r="BV71" s="8"/>
      <c r="BW71" s="134" t="n">
        <v>0</v>
      </c>
      <c r="BX71" s="8"/>
      <c r="BY71" s="134" t="n">
        <v>0</v>
      </c>
      <c r="BZ71" s="8"/>
      <c r="CA71" s="134" t="n">
        <v>0</v>
      </c>
      <c r="CB71" s="8"/>
      <c r="CC71" s="134" t="n">
        <v>0</v>
      </c>
      <c r="CD71" s="8"/>
      <c r="CE71" s="134" t="n">
        <v>0</v>
      </c>
      <c r="CF71" s="8"/>
      <c r="CG71" s="134" t="n">
        <v>0</v>
      </c>
      <c r="CH71" s="8"/>
      <c r="CI71" s="134" t="n">
        <v>0</v>
      </c>
      <c r="CJ71" s="8"/>
      <c r="CK71" s="134" t="n">
        <v>0</v>
      </c>
      <c r="CL71" s="8"/>
      <c r="CM71" s="134" t="n">
        <v>0</v>
      </c>
      <c r="CN71" s="8"/>
      <c r="CO71" s="134" t="n">
        <v>0</v>
      </c>
      <c r="CP71" s="8"/>
      <c r="CQ71" s="134" t="n">
        <v>0</v>
      </c>
      <c r="CR71" s="8"/>
      <c r="CS71" s="134" t="n">
        <v>0</v>
      </c>
      <c r="CT71" s="8"/>
      <c r="CU71" s="134" t="n">
        <v>0</v>
      </c>
      <c r="CV71" s="8"/>
      <c r="CW71" s="134" t="n">
        <v>0</v>
      </c>
      <c r="CX71" s="8"/>
      <c r="CY71" s="134" t="n">
        <v>0</v>
      </c>
      <c r="CZ71" s="8"/>
      <c r="DA71" s="134" t="n">
        <v>21693.03</v>
      </c>
    </row>
    <row r="72" customFormat="false" ht="15" hidden="false" customHeight="false" outlineLevel="0" collapsed="false">
      <c r="B72" s="14"/>
      <c r="C72" s="14"/>
      <c r="D72" s="14"/>
      <c r="E72" s="14"/>
      <c r="F72" s="14"/>
      <c r="G72" s="48" t="s">
        <v>204</v>
      </c>
      <c r="H72" s="14"/>
      <c r="I72" s="134" t="n">
        <v>0</v>
      </c>
      <c r="J72" s="8"/>
      <c r="K72" s="134" t="n">
        <v>0</v>
      </c>
      <c r="L72" s="8"/>
      <c r="M72" s="134" t="n">
        <v>0</v>
      </c>
      <c r="N72" s="8"/>
      <c r="O72" s="134" t="n">
        <v>0</v>
      </c>
      <c r="P72" s="8"/>
      <c r="Q72" s="134" t="n">
        <v>0</v>
      </c>
      <c r="R72" s="8"/>
      <c r="S72" s="134" t="n">
        <v>0</v>
      </c>
      <c r="T72" s="8"/>
      <c r="U72" s="134" t="n">
        <v>0</v>
      </c>
      <c r="V72" s="8"/>
      <c r="W72" s="134" t="n">
        <v>0</v>
      </c>
      <c r="X72" s="8"/>
      <c r="Y72" s="134" t="n">
        <v>0</v>
      </c>
      <c r="Z72" s="8"/>
      <c r="AA72" s="134" t="n">
        <v>0</v>
      </c>
      <c r="AB72" s="8"/>
      <c r="AC72" s="134" t="n">
        <v>0</v>
      </c>
      <c r="AD72" s="8"/>
      <c r="AE72" s="134" t="n">
        <v>0</v>
      </c>
      <c r="AF72" s="8"/>
      <c r="AG72" s="134" t="n">
        <v>0</v>
      </c>
      <c r="AH72" s="8"/>
      <c r="AI72" s="134" t="n">
        <v>0</v>
      </c>
      <c r="AJ72" s="8"/>
      <c r="AK72" s="134" t="n">
        <v>0</v>
      </c>
      <c r="AL72" s="8"/>
      <c r="AM72" s="134" t="n">
        <v>0</v>
      </c>
      <c r="AN72" s="8"/>
      <c r="AO72" s="134" t="n">
        <v>0</v>
      </c>
      <c r="AP72" s="8"/>
      <c r="AQ72" s="134" t="n">
        <v>0</v>
      </c>
      <c r="AR72" s="8"/>
      <c r="AS72" s="134" t="n">
        <v>0</v>
      </c>
      <c r="AT72" s="8"/>
      <c r="AU72" s="134" t="n">
        <v>262.61</v>
      </c>
      <c r="AV72" s="8"/>
      <c r="AW72" s="134" t="n">
        <v>262.61</v>
      </c>
      <c r="AX72" s="8"/>
      <c r="AY72" s="134" t="n">
        <v>0</v>
      </c>
      <c r="AZ72" s="8"/>
      <c r="BA72" s="134" t="n">
        <v>0</v>
      </c>
      <c r="BB72" s="8"/>
      <c r="BC72" s="134" t="n">
        <v>0</v>
      </c>
      <c r="BD72" s="8"/>
      <c r="BE72" s="134" t="n">
        <v>0</v>
      </c>
      <c r="BF72" s="8"/>
      <c r="BG72" s="134" t="n">
        <v>0</v>
      </c>
      <c r="BH72" s="8"/>
      <c r="BI72" s="134" t="n">
        <v>0</v>
      </c>
      <c r="BJ72" s="8"/>
      <c r="BK72" s="134" t="n">
        <v>0</v>
      </c>
      <c r="BL72" s="8"/>
      <c r="BM72" s="134" t="n">
        <v>0</v>
      </c>
      <c r="BN72" s="8"/>
      <c r="BO72" s="134" t="n">
        <v>0</v>
      </c>
      <c r="BP72" s="8"/>
      <c r="BQ72" s="134" t="n">
        <v>0</v>
      </c>
      <c r="BR72" s="8"/>
      <c r="BS72" s="134" t="n">
        <v>0</v>
      </c>
      <c r="BT72" s="8"/>
      <c r="BU72" s="134" t="n">
        <v>0</v>
      </c>
      <c r="BV72" s="8"/>
      <c r="BW72" s="134" t="n">
        <v>0</v>
      </c>
      <c r="BX72" s="8"/>
      <c r="BY72" s="134" t="n">
        <v>0</v>
      </c>
      <c r="BZ72" s="8"/>
      <c r="CA72" s="134" t="n">
        <v>0</v>
      </c>
      <c r="CB72" s="8"/>
      <c r="CC72" s="134" t="n">
        <v>0</v>
      </c>
      <c r="CD72" s="8"/>
      <c r="CE72" s="134" t="n">
        <v>0</v>
      </c>
      <c r="CF72" s="8"/>
      <c r="CG72" s="134" t="n">
        <v>0</v>
      </c>
      <c r="CH72" s="8"/>
      <c r="CI72" s="134" t="n">
        <v>0</v>
      </c>
      <c r="CJ72" s="8"/>
      <c r="CK72" s="134" t="n">
        <v>0</v>
      </c>
      <c r="CL72" s="8"/>
      <c r="CM72" s="134" t="n">
        <v>0</v>
      </c>
      <c r="CN72" s="8"/>
      <c r="CO72" s="134" t="n">
        <v>0</v>
      </c>
      <c r="CP72" s="8"/>
      <c r="CQ72" s="134" t="n">
        <v>0</v>
      </c>
      <c r="CR72" s="8"/>
      <c r="CS72" s="134" t="n">
        <v>0</v>
      </c>
      <c r="CT72" s="8"/>
      <c r="CU72" s="134" t="n">
        <v>0</v>
      </c>
      <c r="CV72" s="8"/>
      <c r="CW72" s="134" t="n">
        <v>0</v>
      </c>
      <c r="CX72" s="8"/>
      <c r="CY72" s="134" t="n">
        <v>0</v>
      </c>
      <c r="CZ72" s="8"/>
      <c r="DA72" s="134" t="n">
        <v>262.61</v>
      </c>
    </row>
    <row r="73" customFormat="false" ht="15" hidden="false" customHeight="false" outlineLevel="0" collapsed="false">
      <c r="B73" s="14"/>
      <c r="C73" s="14"/>
      <c r="D73" s="14"/>
      <c r="E73" s="14"/>
      <c r="F73" s="14"/>
      <c r="G73" s="48" t="s">
        <v>206</v>
      </c>
      <c r="H73" s="14"/>
      <c r="I73" s="134" t="n">
        <v>0</v>
      </c>
      <c r="J73" s="8"/>
      <c r="K73" s="134" t="n">
        <v>0</v>
      </c>
      <c r="L73" s="8"/>
      <c r="M73" s="134" t="n">
        <v>0</v>
      </c>
      <c r="N73" s="8"/>
      <c r="O73" s="134" t="n">
        <v>0</v>
      </c>
      <c r="P73" s="8"/>
      <c r="Q73" s="134" t="n">
        <v>0</v>
      </c>
      <c r="R73" s="8"/>
      <c r="S73" s="134" t="n">
        <v>0</v>
      </c>
      <c r="T73" s="8"/>
      <c r="U73" s="134" t="n">
        <v>0</v>
      </c>
      <c r="V73" s="8"/>
      <c r="W73" s="134" t="n">
        <v>0</v>
      </c>
      <c r="X73" s="8"/>
      <c r="Y73" s="134" t="n">
        <v>0</v>
      </c>
      <c r="Z73" s="8"/>
      <c r="AA73" s="134" t="n">
        <v>0</v>
      </c>
      <c r="AB73" s="8"/>
      <c r="AC73" s="134" t="n">
        <v>0</v>
      </c>
      <c r="AD73" s="8"/>
      <c r="AE73" s="134" t="n">
        <v>0</v>
      </c>
      <c r="AF73" s="8"/>
      <c r="AG73" s="134" t="n">
        <v>0</v>
      </c>
      <c r="AH73" s="8"/>
      <c r="AI73" s="134" t="n">
        <v>0</v>
      </c>
      <c r="AJ73" s="8"/>
      <c r="AK73" s="134" t="n">
        <v>0</v>
      </c>
      <c r="AL73" s="8"/>
      <c r="AM73" s="134" t="n">
        <v>0</v>
      </c>
      <c r="AN73" s="8"/>
      <c r="AO73" s="134" t="n">
        <v>0</v>
      </c>
      <c r="AP73" s="8"/>
      <c r="AQ73" s="134" t="n">
        <v>0</v>
      </c>
      <c r="AR73" s="8"/>
      <c r="AS73" s="134" t="n">
        <v>0</v>
      </c>
      <c r="AT73" s="8"/>
      <c r="AU73" s="134" t="n">
        <v>377.41</v>
      </c>
      <c r="AV73" s="8"/>
      <c r="AW73" s="134" t="n">
        <v>377.41</v>
      </c>
      <c r="AX73" s="8"/>
      <c r="AY73" s="134" t="n">
        <v>0</v>
      </c>
      <c r="AZ73" s="8"/>
      <c r="BA73" s="134" t="n">
        <v>0</v>
      </c>
      <c r="BB73" s="8"/>
      <c r="BC73" s="134" t="n">
        <v>0</v>
      </c>
      <c r="BD73" s="8"/>
      <c r="BE73" s="134" t="n">
        <v>0</v>
      </c>
      <c r="BF73" s="8"/>
      <c r="BG73" s="134" t="n">
        <v>0</v>
      </c>
      <c r="BH73" s="8"/>
      <c r="BI73" s="134" t="n">
        <v>0</v>
      </c>
      <c r="BJ73" s="8"/>
      <c r="BK73" s="134" t="n">
        <v>0</v>
      </c>
      <c r="BL73" s="8"/>
      <c r="BM73" s="134" t="n">
        <v>0</v>
      </c>
      <c r="BN73" s="8"/>
      <c r="BO73" s="134" t="n">
        <v>0</v>
      </c>
      <c r="BP73" s="8"/>
      <c r="BQ73" s="134" t="n">
        <v>0</v>
      </c>
      <c r="BR73" s="8"/>
      <c r="BS73" s="134" t="n">
        <v>0</v>
      </c>
      <c r="BT73" s="8"/>
      <c r="BU73" s="134" t="n">
        <v>0</v>
      </c>
      <c r="BV73" s="8"/>
      <c r="BW73" s="134" t="n">
        <v>0</v>
      </c>
      <c r="BX73" s="8"/>
      <c r="BY73" s="134" t="n">
        <v>0</v>
      </c>
      <c r="BZ73" s="8"/>
      <c r="CA73" s="134" t="n">
        <v>0</v>
      </c>
      <c r="CB73" s="8"/>
      <c r="CC73" s="134" t="n">
        <v>0</v>
      </c>
      <c r="CD73" s="8"/>
      <c r="CE73" s="134" t="n">
        <v>0</v>
      </c>
      <c r="CF73" s="8"/>
      <c r="CG73" s="134" t="n">
        <v>0</v>
      </c>
      <c r="CH73" s="8"/>
      <c r="CI73" s="134" t="n">
        <v>0</v>
      </c>
      <c r="CJ73" s="8"/>
      <c r="CK73" s="134" t="n">
        <v>0</v>
      </c>
      <c r="CL73" s="8"/>
      <c r="CM73" s="134" t="n">
        <v>0</v>
      </c>
      <c r="CN73" s="8"/>
      <c r="CO73" s="134" t="n">
        <v>0</v>
      </c>
      <c r="CP73" s="8"/>
      <c r="CQ73" s="134" t="n">
        <v>0</v>
      </c>
      <c r="CR73" s="8"/>
      <c r="CS73" s="134" t="n">
        <v>0</v>
      </c>
      <c r="CT73" s="8"/>
      <c r="CU73" s="134" t="n">
        <v>0</v>
      </c>
      <c r="CV73" s="8"/>
      <c r="CW73" s="134" t="n">
        <v>0</v>
      </c>
      <c r="CX73" s="8"/>
      <c r="CY73" s="134" t="n">
        <v>0</v>
      </c>
      <c r="CZ73" s="8"/>
      <c r="DA73" s="134" t="n">
        <v>377.41</v>
      </c>
    </row>
    <row r="74" customFormat="false" ht="15" hidden="false" customHeight="false" outlineLevel="0" collapsed="false">
      <c r="B74" s="14"/>
      <c r="C74" s="14"/>
      <c r="D74" s="14"/>
      <c r="E74" s="14"/>
      <c r="F74" s="14"/>
      <c r="G74" s="48" t="s">
        <v>208</v>
      </c>
      <c r="H74" s="14"/>
      <c r="I74" s="134" t="n">
        <v>0</v>
      </c>
      <c r="J74" s="8"/>
      <c r="K74" s="134" t="n">
        <v>0</v>
      </c>
      <c r="L74" s="8"/>
      <c r="M74" s="134" t="n">
        <v>0</v>
      </c>
      <c r="N74" s="8"/>
      <c r="O74" s="134" t="n">
        <v>0</v>
      </c>
      <c r="P74" s="8"/>
      <c r="Q74" s="134" t="n">
        <v>0</v>
      </c>
      <c r="R74" s="8"/>
      <c r="S74" s="134" t="n">
        <v>0</v>
      </c>
      <c r="T74" s="8"/>
      <c r="U74" s="134" t="n">
        <v>0</v>
      </c>
      <c r="V74" s="8"/>
      <c r="W74" s="134" t="n">
        <v>0</v>
      </c>
      <c r="X74" s="8"/>
      <c r="Y74" s="134" t="n">
        <v>0</v>
      </c>
      <c r="Z74" s="8"/>
      <c r="AA74" s="134" t="n">
        <v>0</v>
      </c>
      <c r="AB74" s="8"/>
      <c r="AC74" s="134" t="n">
        <v>0</v>
      </c>
      <c r="AD74" s="8"/>
      <c r="AE74" s="134" t="n">
        <v>0</v>
      </c>
      <c r="AF74" s="8"/>
      <c r="AG74" s="134" t="n">
        <v>0</v>
      </c>
      <c r="AH74" s="8"/>
      <c r="AI74" s="134" t="n">
        <v>0</v>
      </c>
      <c r="AJ74" s="8"/>
      <c r="AK74" s="134" t="n">
        <v>0</v>
      </c>
      <c r="AL74" s="8"/>
      <c r="AM74" s="134" t="n">
        <v>0</v>
      </c>
      <c r="AN74" s="8"/>
      <c r="AO74" s="134" t="n">
        <v>0</v>
      </c>
      <c r="AP74" s="8"/>
      <c r="AQ74" s="134" t="n">
        <v>0</v>
      </c>
      <c r="AR74" s="8"/>
      <c r="AS74" s="134" t="n">
        <v>0</v>
      </c>
      <c r="AT74" s="8"/>
      <c r="AU74" s="134" t="n">
        <v>1100</v>
      </c>
      <c r="AV74" s="8"/>
      <c r="AW74" s="134" t="n">
        <v>1100</v>
      </c>
      <c r="AX74" s="8"/>
      <c r="AY74" s="134" t="n">
        <v>0</v>
      </c>
      <c r="AZ74" s="8"/>
      <c r="BA74" s="134" t="n">
        <v>0</v>
      </c>
      <c r="BB74" s="8"/>
      <c r="BC74" s="134" t="n">
        <v>0</v>
      </c>
      <c r="BD74" s="8"/>
      <c r="BE74" s="134" t="n">
        <v>0</v>
      </c>
      <c r="BF74" s="8"/>
      <c r="BG74" s="134" t="n">
        <v>0</v>
      </c>
      <c r="BH74" s="8"/>
      <c r="BI74" s="134" t="n">
        <v>0</v>
      </c>
      <c r="BJ74" s="8"/>
      <c r="BK74" s="134" t="n">
        <v>0</v>
      </c>
      <c r="BL74" s="8"/>
      <c r="BM74" s="134" t="n">
        <v>0</v>
      </c>
      <c r="BN74" s="8"/>
      <c r="BO74" s="134" t="n">
        <v>0</v>
      </c>
      <c r="BP74" s="8"/>
      <c r="BQ74" s="134" t="n">
        <v>0</v>
      </c>
      <c r="BR74" s="8"/>
      <c r="BS74" s="134" t="n">
        <v>0</v>
      </c>
      <c r="BT74" s="8"/>
      <c r="BU74" s="134" t="n">
        <v>0</v>
      </c>
      <c r="BV74" s="8"/>
      <c r="BW74" s="134" t="n">
        <v>0</v>
      </c>
      <c r="BX74" s="8"/>
      <c r="BY74" s="134" t="n">
        <v>0</v>
      </c>
      <c r="BZ74" s="8"/>
      <c r="CA74" s="134" t="n">
        <v>0</v>
      </c>
      <c r="CB74" s="8"/>
      <c r="CC74" s="134" t="n">
        <v>0</v>
      </c>
      <c r="CD74" s="8"/>
      <c r="CE74" s="134" t="n">
        <v>0</v>
      </c>
      <c r="CF74" s="8"/>
      <c r="CG74" s="134" t="n">
        <v>0</v>
      </c>
      <c r="CH74" s="8"/>
      <c r="CI74" s="134" t="n">
        <v>0</v>
      </c>
      <c r="CJ74" s="8"/>
      <c r="CK74" s="134" t="n">
        <v>0</v>
      </c>
      <c r="CL74" s="8"/>
      <c r="CM74" s="134" t="n">
        <v>0</v>
      </c>
      <c r="CN74" s="8"/>
      <c r="CO74" s="134" t="n">
        <v>0</v>
      </c>
      <c r="CP74" s="8"/>
      <c r="CQ74" s="134" t="n">
        <v>0</v>
      </c>
      <c r="CR74" s="8"/>
      <c r="CS74" s="134" t="n">
        <v>0</v>
      </c>
      <c r="CT74" s="8"/>
      <c r="CU74" s="134" t="n">
        <v>0</v>
      </c>
      <c r="CV74" s="8"/>
      <c r="CW74" s="134" t="n">
        <v>0</v>
      </c>
      <c r="CX74" s="8"/>
      <c r="CY74" s="134" t="n">
        <v>0</v>
      </c>
      <c r="CZ74" s="8"/>
      <c r="DA74" s="134" t="n">
        <v>1100</v>
      </c>
    </row>
    <row r="75" customFormat="false" ht="15" hidden="false" customHeight="false" outlineLevel="0" collapsed="false">
      <c r="B75" s="14"/>
      <c r="C75" s="14"/>
      <c r="D75" s="14"/>
      <c r="E75" s="14"/>
      <c r="F75" s="14"/>
      <c r="G75" s="48" t="s">
        <v>209</v>
      </c>
      <c r="H75" s="14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</row>
    <row r="76" customFormat="false" ht="15" hidden="false" customHeight="false" outlineLevel="0" collapsed="false">
      <c r="B76" s="14"/>
      <c r="C76" s="14"/>
      <c r="D76" s="14"/>
      <c r="E76" s="14"/>
      <c r="F76" s="14"/>
      <c r="G76" s="14"/>
      <c r="H76" s="48" t="s">
        <v>210</v>
      </c>
      <c r="I76" s="134" t="n">
        <v>0</v>
      </c>
      <c r="J76" s="8"/>
      <c r="K76" s="134" t="n">
        <v>0</v>
      </c>
      <c r="L76" s="8"/>
      <c r="M76" s="134" t="n">
        <v>0</v>
      </c>
      <c r="N76" s="8"/>
      <c r="O76" s="134" t="n">
        <v>0</v>
      </c>
      <c r="P76" s="8"/>
      <c r="Q76" s="134" t="n">
        <v>0</v>
      </c>
      <c r="R76" s="8"/>
      <c r="S76" s="134" t="n">
        <v>0</v>
      </c>
      <c r="T76" s="8"/>
      <c r="U76" s="134" t="n">
        <v>0</v>
      </c>
      <c r="V76" s="8"/>
      <c r="W76" s="134" t="n">
        <v>0</v>
      </c>
      <c r="X76" s="8"/>
      <c r="Y76" s="134" t="n">
        <v>0</v>
      </c>
      <c r="Z76" s="8"/>
      <c r="AA76" s="134" t="n">
        <v>0</v>
      </c>
      <c r="AB76" s="8"/>
      <c r="AC76" s="134" t="n">
        <v>0</v>
      </c>
      <c r="AD76" s="8"/>
      <c r="AE76" s="134" t="n">
        <v>0</v>
      </c>
      <c r="AF76" s="8"/>
      <c r="AG76" s="134" t="n">
        <v>0</v>
      </c>
      <c r="AH76" s="8"/>
      <c r="AI76" s="134" t="n">
        <v>0</v>
      </c>
      <c r="AJ76" s="8"/>
      <c r="AK76" s="134" t="n">
        <v>0</v>
      </c>
      <c r="AL76" s="8"/>
      <c r="AM76" s="134" t="n">
        <v>0</v>
      </c>
      <c r="AN76" s="8"/>
      <c r="AO76" s="134" t="n">
        <v>0</v>
      </c>
      <c r="AP76" s="8"/>
      <c r="AQ76" s="134" t="n">
        <v>0</v>
      </c>
      <c r="AR76" s="8"/>
      <c r="AS76" s="134" t="n">
        <v>0</v>
      </c>
      <c r="AT76" s="8"/>
      <c r="AU76" s="134" t="n">
        <v>500</v>
      </c>
      <c r="AV76" s="8"/>
      <c r="AW76" s="134" t="n">
        <v>500</v>
      </c>
      <c r="AX76" s="8"/>
      <c r="AY76" s="134" t="n">
        <v>0</v>
      </c>
      <c r="AZ76" s="8"/>
      <c r="BA76" s="134" t="n">
        <v>0</v>
      </c>
      <c r="BB76" s="8"/>
      <c r="BC76" s="134" t="n">
        <v>0</v>
      </c>
      <c r="BD76" s="8"/>
      <c r="BE76" s="134" t="n">
        <v>0</v>
      </c>
      <c r="BF76" s="8"/>
      <c r="BG76" s="134" t="n">
        <v>0</v>
      </c>
      <c r="BH76" s="8"/>
      <c r="BI76" s="134" t="n">
        <v>0</v>
      </c>
      <c r="BJ76" s="8"/>
      <c r="BK76" s="134" t="n">
        <v>0</v>
      </c>
      <c r="BL76" s="8"/>
      <c r="BM76" s="134" t="n">
        <v>0</v>
      </c>
      <c r="BN76" s="8"/>
      <c r="BO76" s="134" t="n">
        <v>0</v>
      </c>
      <c r="BP76" s="8"/>
      <c r="BQ76" s="134" t="n">
        <v>0</v>
      </c>
      <c r="BR76" s="8"/>
      <c r="BS76" s="134" t="n">
        <v>0</v>
      </c>
      <c r="BT76" s="8"/>
      <c r="BU76" s="134" t="n">
        <v>0</v>
      </c>
      <c r="BV76" s="8"/>
      <c r="BW76" s="134" t="n">
        <v>0</v>
      </c>
      <c r="BX76" s="8"/>
      <c r="BY76" s="134" t="n">
        <v>0</v>
      </c>
      <c r="BZ76" s="8"/>
      <c r="CA76" s="134" t="n">
        <v>0</v>
      </c>
      <c r="CB76" s="8"/>
      <c r="CC76" s="134" t="n">
        <v>0</v>
      </c>
      <c r="CD76" s="8"/>
      <c r="CE76" s="134" t="n">
        <v>0</v>
      </c>
      <c r="CF76" s="8"/>
      <c r="CG76" s="134" t="n">
        <v>0</v>
      </c>
      <c r="CH76" s="8"/>
      <c r="CI76" s="134" t="n">
        <v>0</v>
      </c>
      <c r="CJ76" s="8"/>
      <c r="CK76" s="134" t="n">
        <v>0</v>
      </c>
      <c r="CL76" s="8"/>
      <c r="CM76" s="134" t="n">
        <v>0</v>
      </c>
      <c r="CN76" s="8"/>
      <c r="CO76" s="134" t="n">
        <v>0</v>
      </c>
      <c r="CP76" s="8"/>
      <c r="CQ76" s="134" t="n">
        <v>0</v>
      </c>
      <c r="CR76" s="8"/>
      <c r="CS76" s="134" t="n">
        <v>0</v>
      </c>
      <c r="CT76" s="8"/>
      <c r="CU76" s="134" t="n">
        <v>0</v>
      </c>
      <c r="CV76" s="8"/>
      <c r="CW76" s="134" t="n">
        <v>0</v>
      </c>
      <c r="CX76" s="8"/>
      <c r="CY76" s="134" t="n">
        <v>0</v>
      </c>
      <c r="CZ76" s="8"/>
      <c r="DA76" s="134" t="n">
        <v>500</v>
      </c>
    </row>
    <row r="77" customFormat="false" ht="15.75" hidden="false" customHeight="false" outlineLevel="0" collapsed="false">
      <c r="B77" s="14"/>
      <c r="C77" s="14"/>
      <c r="D77" s="14"/>
      <c r="E77" s="14"/>
      <c r="F77" s="14"/>
      <c r="G77" s="14"/>
      <c r="H77" s="48" t="s">
        <v>211</v>
      </c>
      <c r="I77" s="135" t="n">
        <v>0</v>
      </c>
      <c r="J77" s="8"/>
      <c r="K77" s="135" t="n">
        <v>0</v>
      </c>
      <c r="L77" s="8"/>
      <c r="M77" s="135" t="n">
        <v>0</v>
      </c>
      <c r="N77" s="8"/>
      <c r="O77" s="135" t="n">
        <v>0</v>
      </c>
      <c r="P77" s="8"/>
      <c r="Q77" s="135" t="n">
        <v>0</v>
      </c>
      <c r="R77" s="8"/>
      <c r="S77" s="135" t="n">
        <v>0</v>
      </c>
      <c r="T77" s="8"/>
      <c r="U77" s="135" t="n">
        <v>0</v>
      </c>
      <c r="V77" s="8"/>
      <c r="W77" s="135" t="n">
        <v>0</v>
      </c>
      <c r="X77" s="8"/>
      <c r="Y77" s="135" t="n">
        <v>0</v>
      </c>
      <c r="Z77" s="8"/>
      <c r="AA77" s="135" t="n">
        <v>0</v>
      </c>
      <c r="AB77" s="8"/>
      <c r="AC77" s="135" t="n">
        <v>0</v>
      </c>
      <c r="AD77" s="8"/>
      <c r="AE77" s="135" t="n">
        <v>0</v>
      </c>
      <c r="AF77" s="8"/>
      <c r="AG77" s="135" t="n">
        <v>0</v>
      </c>
      <c r="AH77" s="8"/>
      <c r="AI77" s="135" t="n">
        <v>0</v>
      </c>
      <c r="AJ77" s="8"/>
      <c r="AK77" s="135" t="n">
        <v>0</v>
      </c>
      <c r="AL77" s="8"/>
      <c r="AM77" s="135" t="n">
        <v>0</v>
      </c>
      <c r="AN77" s="8"/>
      <c r="AO77" s="135" t="n">
        <v>0</v>
      </c>
      <c r="AP77" s="8"/>
      <c r="AQ77" s="135" t="n">
        <v>0</v>
      </c>
      <c r="AR77" s="8"/>
      <c r="AS77" s="135" t="n">
        <v>0</v>
      </c>
      <c r="AT77" s="8"/>
      <c r="AU77" s="135" t="n">
        <v>9800</v>
      </c>
      <c r="AV77" s="8"/>
      <c r="AW77" s="135" t="n">
        <v>9800</v>
      </c>
      <c r="AX77" s="8"/>
      <c r="AY77" s="135" t="n">
        <v>0</v>
      </c>
      <c r="AZ77" s="8"/>
      <c r="BA77" s="135" t="n">
        <v>0</v>
      </c>
      <c r="BB77" s="8"/>
      <c r="BC77" s="135" t="n">
        <v>0</v>
      </c>
      <c r="BD77" s="8"/>
      <c r="BE77" s="135" t="n">
        <v>0</v>
      </c>
      <c r="BF77" s="8"/>
      <c r="BG77" s="135" t="n">
        <v>0</v>
      </c>
      <c r="BH77" s="8"/>
      <c r="BI77" s="135" t="n">
        <v>0</v>
      </c>
      <c r="BJ77" s="8"/>
      <c r="BK77" s="135" t="n">
        <v>0</v>
      </c>
      <c r="BL77" s="8"/>
      <c r="BM77" s="135" t="n">
        <v>0</v>
      </c>
      <c r="BN77" s="8"/>
      <c r="BO77" s="135" t="n">
        <v>0</v>
      </c>
      <c r="BP77" s="8"/>
      <c r="BQ77" s="135" t="n">
        <v>0</v>
      </c>
      <c r="BR77" s="8"/>
      <c r="BS77" s="135" t="n">
        <v>0</v>
      </c>
      <c r="BT77" s="8"/>
      <c r="BU77" s="135" t="n">
        <v>0</v>
      </c>
      <c r="BV77" s="8"/>
      <c r="BW77" s="135" t="n">
        <v>0</v>
      </c>
      <c r="BX77" s="8"/>
      <c r="BY77" s="135" t="n">
        <v>0</v>
      </c>
      <c r="BZ77" s="8"/>
      <c r="CA77" s="135" t="n">
        <v>0</v>
      </c>
      <c r="CB77" s="8"/>
      <c r="CC77" s="135" t="n">
        <v>0</v>
      </c>
      <c r="CD77" s="8"/>
      <c r="CE77" s="135" t="n">
        <v>0</v>
      </c>
      <c r="CF77" s="8"/>
      <c r="CG77" s="135" t="n">
        <v>0</v>
      </c>
      <c r="CH77" s="8"/>
      <c r="CI77" s="135" t="n">
        <v>0</v>
      </c>
      <c r="CJ77" s="8"/>
      <c r="CK77" s="135" t="n">
        <v>0</v>
      </c>
      <c r="CL77" s="8"/>
      <c r="CM77" s="135" t="n">
        <v>0</v>
      </c>
      <c r="CN77" s="8"/>
      <c r="CO77" s="135" t="n">
        <v>0</v>
      </c>
      <c r="CP77" s="8"/>
      <c r="CQ77" s="135" t="n">
        <v>0</v>
      </c>
      <c r="CR77" s="8"/>
      <c r="CS77" s="135" t="n">
        <v>0</v>
      </c>
      <c r="CT77" s="8"/>
      <c r="CU77" s="135" t="n">
        <v>0</v>
      </c>
      <c r="CV77" s="8"/>
      <c r="CW77" s="135" t="n">
        <v>0</v>
      </c>
      <c r="CX77" s="8"/>
      <c r="CY77" s="135" t="n">
        <v>0</v>
      </c>
      <c r="CZ77" s="8"/>
      <c r="DA77" s="135" t="n">
        <v>9800</v>
      </c>
    </row>
    <row r="78" customFormat="false" ht="15" hidden="false" customHeight="false" outlineLevel="0" collapsed="false">
      <c r="B78" s="14"/>
      <c r="C78" s="14"/>
      <c r="D78" s="14"/>
      <c r="E78" s="14"/>
      <c r="F78" s="14"/>
      <c r="G78" s="48" t="s">
        <v>214</v>
      </c>
      <c r="H78" s="14"/>
      <c r="I78" s="134" t="n">
        <v>0</v>
      </c>
      <c r="J78" s="8"/>
      <c r="K78" s="134" t="n">
        <v>0</v>
      </c>
      <c r="L78" s="8"/>
      <c r="M78" s="134" t="n">
        <v>0</v>
      </c>
      <c r="N78" s="8"/>
      <c r="O78" s="134" t="n">
        <v>0</v>
      </c>
      <c r="P78" s="8"/>
      <c r="Q78" s="134" t="n">
        <v>0</v>
      </c>
      <c r="R78" s="8"/>
      <c r="S78" s="134" t="n">
        <v>0</v>
      </c>
      <c r="T78" s="8"/>
      <c r="U78" s="134" t="n">
        <v>0</v>
      </c>
      <c r="V78" s="8"/>
      <c r="W78" s="134" t="n">
        <v>0</v>
      </c>
      <c r="X78" s="8"/>
      <c r="Y78" s="134" t="n">
        <v>0</v>
      </c>
      <c r="Z78" s="8"/>
      <c r="AA78" s="134" t="n">
        <v>0</v>
      </c>
      <c r="AB78" s="8"/>
      <c r="AC78" s="134" t="n">
        <v>0</v>
      </c>
      <c r="AD78" s="8"/>
      <c r="AE78" s="134" t="n">
        <v>0</v>
      </c>
      <c r="AF78" s="8"/>
      <c r="AG78" s="134" t="n">
        <v>0</v>
      </c>
      <c r="AH78" s="8"/>
      <c r="AI78" s="134" t="n">
        <v>0</v>
      </c>
      <c r="AJ78" s="8"/>
      <c r="AK78" s="134" t="n">
        <v>0</v>
      </c>
      <c r="AL78" s="8"/>
      <c r="AM78" s="134" t="n">
        <v>0</v>
      </c>
      <c r="AN78" s="8"/>
      <c r="AO78" s="134" t="n">
        <v>0</v>
      </c>
      <c r="AP78" s="8"/>
      <c r="AQ78" s="134" t="n">
        <v>0</v>
      </c>
      <c r="AR78" s="8"/>
      <c r="AS78" s="134" t="n">
        <v>0</v>
      </c>
      <c r="AT78" s="8"/>
      <c r="AU78" s="134" t="n">
        <v>10300</v>
      </c>
      <c r="AV78" s="8"/>
      <c r="AW78" s="134" t="n">
        <v>10300</v>
      </c>
      <c r="AX78" s="8"/>
      <c r="AY78" s="134" t="n">
        <v>0</v>
      </c>
      <c r="AZ78" s="8"/>
      <c r="BA78" s="134" t="n">
        <v>0</v>
      </c>
      <c r="BB78" s="8"/>
      <c r="BC78" s="134" t="n">
        <v>0</v>
      </c>
      <c r="BD78" s="8"/>
      <c r="BE78" s="134" t="n">
        <v>0</v>
      </c>
      <c r="BF78" s="8"/>
      <c r="BG78" s="134" t="n">
        <v>0</v>
      </c>
      <c r="BH78" s="8"/>
      <c r="BI78" s="134" t="n">
        <v>0</v>
      </c>
      <c r="BJ78" s="8"/>
      <c r="BK78" s="134" t="n">
        <v>0</v>
      </c>
      <c r="BL78" s="8"/>
      <c r="BM78" s="134" t="n">
        <v>0</v>
      </c>
      <c r="BN78" s="8"/>
      <c r="BO78" s="134" t="n">
        <v>0</v>
      </c>
      <c r="BP78" s="8"/>
      <c r="BQ78" s="134" t="n">
        <v>0</v>
      </c>
      <c r="BR78" s="8"/>
      <c r="BS78" s="134" t="n">
        <v>0</v>
      </c>
      <c r="BT78" s="8"/>
      <c r="BU78" s="134" t="n">
        <v>0</v>
      </c>
      <c r="BV78" s="8"/>
      <c r="BW78" s="134" t="n">
        <v>0</v>
      </c>
      <c r="BX78" s="8"/>
      <c r="BY78" s="134" t="n">
        <v>0</v>
      </c>
      <c r="BZ78" s="8"/>
      <c r="CA78" s="134" t="n">
        <v>0</v>
      </c>
      <c r="CB78" s="8"/>
      <c r="CC78" s="134" t="n">
        <v>0</v>
      </c>
      <c r="CD78" s="8"/>
      <c r="CE78" s="134" t="n">
        <v>0</v>
      </c>
      <c r="CF78" s="8"/>
      <c r="CG78" s="134" t="n">
        <v>0</v>
      </c>
      <c r="CH78" s="8"/>
      <c r="CI78" s="134" t="n">
        <v>0</v>
      </c>
      <c r="CJ78" s="8"/>
      <c r="CK78" s="134" t="n">
        <v>0</v>
      </c>
      <c r="CL78" s="8"/>
      <c r="CM78" s="134" t="n">
        <v>0</v>
      </c>
      <c r="CN78" s="8"/>
      <c r="CO78" s="134" t="n">
        <v>0</v>
      </c>
      <c r="CP78" s="8"/>
      <c r="CQ78" s="134" t="n">
        <v>0</v>
      </c>
      <c r="CR78" s="8"/>
      <c r="CS78" s="134" t="n">
        <v>0</v>
      </c>
      <c r="CT78" s="8"/>
      <c r="CU78" s="134" t="n">
        <v>0</v>
      </c>
      <c r="CV78" s="8"/>
      <c r="CW78" s="134" t="n">
        <v>0</v>
      </c>
      <c r="CX78" s="8"/>
      <c r="CY78" s="134" t="n">
        <v>0</v>
      </c>
      <c r="CZ78" s="8"/>
      <c r="DA78" s="134" t="n">
        <v>10300</v>
      </c>
    </row>
    <row r="79" customFormat="false" ht="15.75" hidden="false" customHeight="false" outlineLevel="0" collapsed="false">
      <c r="B79" s="14"/>
      <c r="C79" s="14"/>
      <c r="D79" s="14"/>
      <c r="E79" s="14"/>
      <c r="F79" s="14"/>
      <c r="G79" s="48" t="s">
        <v>216</v>
      </c>
      <c r="H79" s="14"/>
      <c r="I79" s="135" t="n">
        <v>0</v>
      </c>
      <c r="J79" s="8"/>
      <c r="K79" s="135" t="n">
        <v>0</v>
      </c>
      <c r="L79" s="8"/>
      <c r="M79" s="135" t="n">
        <v>0</v>
      </c>
      <c r="N79" s="8"/>
      <c r="O79" s="135" t="n">
        <v>0</v>
      </c>
      <c r="P79" s="8"/>
      <c r="Q79" s="135" t="n">
        <v>0</v>
      </c>
      <c r="R79" s="8"/>
      <c r="S79" s="135" t="n">
        <v>0</v>
      </c>
      <c r="T79" s="8"/>
      <c r="U79" s="135" t="n">
        <v>0</v>
      </c>
      <c r="V79" s="8"/>
      <c r="W79" s="135" t="n">
        <v>0</v>
      </c>
      <c r="X79" s="8"/>
      <c r="Y79" s="135" t="n">
        <v>0</v>
      </c>
      <c r="Z79" s="8"/>
      <c r="AA79" s="135" t="n">
        <v>0</v>
      </c>
      <c r="AB79" s="8"/>
      <c r="AC79" s="135" t="n">
        <v>0</v>
      </c>
      <c r="AD79" s="8"/>
      <c r="AE79" s="135" t="n">
        <v>0</v>
      </c>
      <c r="AF79" s="8"/>
      <c r="AG79" s="135" t="n">
        <v>0</v>
      </c>
      <c r="AH79" s="8"/>
      <c r="AI79" s="135" t="n">
        <v>0</v>
      </c>
      <c r="AJ79" s="8"/>
      <c r="AK79" s="135" t="n">
        <v>0</v>
      </c>
      <c r="AL79" s="8"/>
      <c r="AM79" s="135" t="n">
        <v>0</v>
      </c>
      <c r="AN79" s="8"/>
      <c r="AO79" s="135" t="n">
        <v>0</v>
      </c>
      <c r="AP79" s="8"/>
      <c r="AQ79" s="135" t="n">
        <v>0</v>
      </c>
      <c r="AR79" s="8"/>
      <c r="AS79" s="135" t="n">
        <v>0</v>
      </c>
      <c r="AT79" s="8"/>
      <c r="AU79" s="135" t="n">
        <v>479.96</v>
      </c>
      <c r="AV79" s="8"/>
      <c r="AW79" s="135" t="n">
        <v>479.96</v>
      </c>
      <c r="AX79" s="8"/>
      <c r="AY79" s="135" t="n">
        <v>0</v>
      </c>
      <c r="AZ79" s="8"/>
      <c r="BA79" s="135" t="n">
        <v>0</v>
      </c>
      <c r="BB79" s="8"/>
      <c r="BC79" s="135" t="n">
        <v>0</v>
      </c>
      <c r="BD79" s="8"/>
      <c r="BE79" s="135" t="n">
        <v>0</v>
      </c>
      <c r="BF79" s="8"/>
      <c r="BG79" s="135" t="n">
        <v>0</v>
      </c>
      <c r="BH79" s="8"/>
      <c r="BI79" s="135" t="n">
        <v>0</v>
      </c>
      <c r="BJ79" s="8"/>
      <c r="BK79" s="135" t="n">
        <v>0</v>
      </c>
      <c r="BL79" s="8"/>
      <c r="BM79" s="135" t="n">
        <v>0</v>
      </c>
      <c r="BN79" s="8"/>
      <c r="BO79" s="135" t="n">
        <v>0</v>
      </c>
      <c r="BP79" s="8"/>
      <c r="BQ79" s="135" t="n">
        <v>0</v>
      </c>
      <c r="BR79" s="8"/>
      <c r="BS79" s="135" t="n">
        <v>0</v>
      </c>
      <c r="BT79" s="8"/>
      <c r="BU79" s="135" t="n">
        <v>0</v>
      </c>
      <c r="BV79" s="8"/>
      <c r="BW79" s="135" t="n">
        <v>0</v>
      </c>
      <c r="BX79" s="8"/>
      <c r="BY79" s="135" t="n">
        <v>0</v>
      </c>
      <c r="BZ79" s="8"/>
      <c r="CA79" s="135" t="n">
        <v>0</v>
      </c>
      <c r="CB79" s="8"/>
      <c r="CC79" s="135" t="n">
        <v>0</v>
      </c>
      <c r="CD79" s="8"/>
      <c r="CE79" s="135" t="n">
        <v>0</v>
      </c>
      <c r="CF79" s="8"/>
      <c r="CG79" s="135" t="n">
        <v>0</v>
      </c>
      <c r="CH79" s="8"/>
      <c r="CI79" s="135" t="n">
        <v>0</v>
      </c>
      <c r="CJ79" s="8"/>
      <c r="CK79" s="135" t="n">
        <v>0</v>
      </c>
      <c r="CL79" s="8"/>
      <c r="CM79" s="135" t="n">
        <v>0</v>
      </c>
      <c r="CN79" s="8"/>
      <c r="CO79" s="135" t="n">
        <v>0</v>
      </c>
      <c r="CP79" s="8"/>
      <c r="CQ79" s="135" t="n">
        <v>0</v>
      </c>
      <c r="CR79" s="8"/>
      <c r="CS79" s="135" t="n">
        <v>0</v>
      </c>
      <c r="CT79" s="8"/>
      <c r="CU79" s="135" t="n">
        <v>0</v>
      </c>
      <c r="CV79" s="8"/>
      <c r="CW79" s="135" t="n">
        <v>0</v>
      </c>
      <c r="CX79" s="8"/>
      <c r="CY79" s="135" t="n">
        <v>0</v>
      </c>
      <c r="CZ79" s="8"/>
      <c r="DA79" s="135" t="n">
        <v>479.96</v>
      </c>
    </row>
    <row r="80" customFormat="false" ht="15" hidden="false" customHeight="false" outlineLevel="0" collapsed="false">
      <c r="B80" s="14"/>
      <c r="C80" s="14"/>
      <c r="D80" s="14"/>
      <c r="E80" s="14"/>
      <c r="F80" s="48" t="s">
        <v>219</v>
      </c>
      <c r="G80" s="14"/>
      <c r="H80" s="14"/>
      <c r="I80" s="134" t="n">
        <v>0</v>
      </c>
      <c r="J80" s="8"/>
      <c r="K80" s="134" t="n">
        <v>0</v>
      </c>
      <c r="L80" s="8"/>
      <c r="M80" s="134" t="n">
        <v>0</v>
      </c>
      <c r="N80" s="8"/>
      <c r="O80" s="134" t="n">
        <v>0</v>
      </c>
      <c r="P80" s="8"/>
      <c r="Q80" s="134" t="n">
        <v>0</v>
      </c>
      <c r="R80" s="8"/>
      <c r="S80" s="134" t="n">
        <v>0</v>
      </c>
      <c r="T80" s="8"/>
      <c r="U80" s="134" t="n">
        <v>0</v>
      </c>
      <c r="V80" s="8"/>
      <c r="W80" s="134" t="n">
        <v>0</v>
      </c>
      <c r="X80" s="8"/>
      <c r="Y80" s="134" t="n">
        <v>0</v>
      </c>
      <c r="Z80" s="8"/>
      <c r="AA80" s="134" t="n">
        <v>0</v>
      </c>
      <c r="AB80" s="8"/>
      <c r="AC80" s="134" t="n">
        <v>0</v>
      </c>
      <c r="AD80" s="8"/>
      <c r="AE80" s="134" t="n">
        <v>0</v>
      </c>
      <c r="AF80" s="8"/>
      <c r="AG80" s="134" t="n">
        <v>0</v>
      </c>
      <c r="AH80" s="8"/>
      <c r="AI80" s="134" t="n">
        <v>90189.23</v>
      </c>
      <c r="AJ80" s="8"/>
      <c r="AK80" s="134" t="n">
        <v>90189.23</v>
      </c>
      <c r="AL80" s="8"/>
      <c r="AM80" s="134" t="n">
        <v>0</v>
      </c>
      <c r="AN80" s="8"/>
      <c r="AO80" s="134" t="n">
        <v>0</v>
      </c>
      <c r="AP80" s="8"/>
      <c r="AQ80" s="134" t="n">
        <v>0</v>
      </c>
      <c r="AR80" s="8"/>
      <c r="AS80" s="134" t="n">
        <v>0</v>
      </c>
      <c r="AT80" s="8"/>
      <c r="AU80" s="134" t="n">
        <v>106190.12</v>
      </c>
      <c r="AV80" s="8"/>
      <c r="AW80" s="134" t="n">
        <v>106190.12</v>
      </c>
      <c r="AX80" s="8"/>
      <c r="AY80" s="134" t="n">
        <v>0</v>
      </c>
      <c r="AZ80" s="8"/>
      <c r="BA80" s="134" t="n">
        <v>0</v>
      </c>
      <c r="BB80" s="8"/>
      <c r="BC80" s="134" t="n">
        <v>0</v>
      </c>
      <c r="BD80" s="8"/>
      <c r="BE80" s="134" t="n">
        <v>0</v>
      </c>
      <c r="BF80" s="8"/>
      <c r="BG80" s="134" t="n">
        <v>0</v>
      </c>
      <c r="BH80" s="8"/>
      <c r="BI80" s="134" t="n">
        <v>0</v>
      </c>
      <c r="BJ80" s="8"/>
      <c r="BK80" s="134" t="n">
        <v>0</v>
      </c>
      <c r="BL80" s="8"/>
      <c r="BM80" s="134" t="n">
        <v>0</v>
      </c>
      <c r="BN80" s="8"/>
      <c r="BO80" s="134" t="n">
        <v>0</v>
      </c>
      <c r="BP80" s="8"/>
      <c r="BQ80" s="134" t="n">
        <v>0</v>
      </c>
      <c r="BR80" s="8"/>
      <c r="BS80" s="134" t="n">
        <v>0</v>
      </c>
      <c r="BT80" s="8"/>
      <c r="BU80" s="134" t="n">
        <v>0</v>
      </c>
      <c r="BV80" s="8"/>
      <c r="BW80" s="134" t="n">
        <v>0</v>
      </c>
      <c r="BX80" s="8"/>
      <c r="BY80" s="134" t="n">
        <v>0</v>
      </c>
      <c r="BZ80" s="8"/>
      <c r="CA80" s="134" t="n">
        <v>0</v>
      </c>
      <c r="CB80" s="8"/>
      <c r="CC80" s="134" t="n">
        <v>0</v>
      </c>
      <c r="CD80" s="8"/>
      <c r="CE80" s="134" t="n">
        <v>0</v>
      </c>
      <c r="CF80" s="8"/>
      <c r="CG80" s="134" t="n">
        <v>0</v>
      </c>
      <c r="CH80" s="8"/>
      <c r="CI80" s="134" t="n">
        <v>0</v>
      </c>
      <c r="CJ80" s="8"/>
      <c r="CK80" s="134" t="n">
        <v>0</v>
      </c>
      <c r="CL80" s="8"/>
      <c r="CM80" s="134" t="n">
        <v>0</v>
      </c>
      <c r="CN80" s="8"/>
      <c r="CO80" s="134" t="n">
        <v>0</v>
      </c>
      <c r="CP80" s="8"/>
      <c r="CQ80" s="134" t="n">
        <v>0</v>
      </c>
      <c r="CR80" s="8"/>
      <c r="CS80" s="134" t="n">
        <v>0</v>
      </c>
      <c r="CT80" s="8"/>
      <c r="CU80" s="134" t="n">
        <v>0</v>
      </c>
      <c r="CV80" s="8"/>
      <c r="CW80" s="134" t="n">
        <v>0</v>
      </c>
      <c r="CX80" s="8"/>
      <c r="CY80" s="134" t="n">
        <v>0</v>
      </c>
      <c r="CZ80" s="8"/>
      <c r="DA80" s="134" t="n">
        <v>196379.35</v>
      </c>
    </row>
    <row r="81" customFormat="false" ht="15" hidden="false" customHeight="false" outlineLevel="0" collapsed="false">
      <c r="B81" s="14"/>
      <c r="C81" s="14"/>
      <c r="D81" s="14"/>
      <c r="E81" s="14"/>
      <c r="F81" s="48" t="s">
        <v>220</v>
      </c>
      <c r="G81" s="14"/>
      <c r="H81" s="14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</row>
    <row r="82" customFormat="false" ht="15" hidden="false" customHeight="false" outlineLevel="0" collapsed="false">
      <c r="B82" s="14"/>
      <c r="C82" s="14"/>
      <c r="D82" s="14"/>
      <c r="E82" s="14"/>
      <c r="F82" s="14"/>
      <c r="G82" s="48" t="s">
        <v>221</v>
      </c>
      <c r="H82" s="14"/>
      <c r="I82" s="134" t="n">
        <v>0</v>
      </c>
      <c r="J82" s="8"/>
      <c r="K82" s="134" t="n">
        <v>0</v>
      </c>
      <c r="L82" s="8"/>
      <c r="M82" s="134" t="n">
        <v>0</v>
      </c>
      <c r="N82" s="8"/>
      <c r="O82" s="134" t="n">
        <v>0</v>
      </c>
      <c r="P82" s="8"/>
      <c r="Q82" s="134" t="n">
        <v>0</v>
      </c>
      <c r="R82" s="8"/>
      <c r="S82" s="134" t="n">
        <v>0</v>
      </c>
      <c r="T82" s="8"/>
      <c r="U82" s="134" t="n">
        <v>0</v>
      </c>
      <c r="V82" s="8"/>
      <c r="W82" s="134" t="n">
        <v>0</v>
      </c>
      <c r="X82" s="8"/>
      <c r="Y82" s="134" t="n">
        <v>0</v>
      </c>
      <c r="Z82" s="8"/>
      <c r="AA82" s="134" t="n">
        <v>0</v>
      </c>
      <c r="AB82" s="8"/>
      <c r="AC82" s="134" t="n">
        <v>0</v>
      </c>
      <c r="AD82" s="8"/>
      <c r="AE82" s="134" t="n">
        <v>0</v>
      </c>
      <c r="AF82" s="8"/>
      <c r="AG82" s="134" t="n">
        <v>0</v>
      </c>
      <c r="AH82" s="8"/>
      <c r="AI82" s="134" t="n">
        <v>0</v>
      </c>
      <c r="AJ82" s="8"/>
      <c r="AK82" s="134" t="n">
        <v>0</v>
      </c>
      <c r="AL82" s="8"/>
      <c r="AM82" s="134" t="n">
        <v>0</v>
      </c>
      <c r="AN82" s="8"/>
      <c r="AO82" s="134" t="n">
        <v>0</v>
      </c>
      <c r="AP82" s="8"/>
      <c r="AQ82" s="134" t="n">
        <v>0</v>
      </c>
      <c r="AR82" s="8"/>
      <c r="AS82" s="134" t="n">
        <v>0</v>
      </c>
      <c r="AT82" s="8"/>
      <c r="AU82" s="134" t="n">
        <v>995</v>
      </c>
      <c r="AV82" s="8"/>
      <c r="AW82" s="134" t="n">
        <v>995</v>
      </c>
      <c r="AX82" s="8"/>
      <c r="AY82" s="134" t="n">
        <v>0</v>
      </c>
      <c r="AZ82" s="8"/>
      <c r="BA82" s="134" t="n">
        <v>0</v>
      </c>
      <c r="BB82" s="8"/>
      <c r="BC82" s="134" t="n">
        <v>0</v>
      </c>
      <c r="BD82" s="8"/>
      <c r="BE82" s="134" t="n">
        <v>0</v>
      </c>
      <c r="BF82" s="8"/>
      <c r="BG82" s="134" t="n">
        <v>0</v>
      </c>
      <c r="BH82" s="8"/>
      <c r="BI82" s="134" t="n">
        <v>0</v>
      </c>
      <c r="BJ82" s="8"/>
      <c r="BK82" s="134" t="n">
        <v>0</v>
      </c>
      <c r="BL82" s="8"/>
      <c r="BM82" s="134" t="n">
        <v>0</v>
      </c>
      <c r="BN82" s="8"/>
      <c r="BO82" s="134" t="n">
        <v>0</v>
      </c>
      <c r="BP82" s="8"/>
      <c r="BQ82" s="134" t="n">
        <v>0</v>
      </c>
      <c r="BR82" s="8"/>
      <c r="BS82" s="134" t="n">
        <v>0</v>
      </c>
      <c r="BT82" s="8"/>
      <c r="BU82" s="134" t="n">
        <v>0</v>
      </c>
      <c r="BV82" s="8"/>
      <c r="BW82" s="134" t="n">
        <v>0</v>
      </c>
      <c r="BX82" s="8"/>
      <c r="BY82" s="134" t="n">
        <v>0</v>
      </c>
      <c r="BZ82" s="8"/>
      <c r="CA82" s="134" t="n">
        <v>0</v>
      </c>
      <c r="CB82" s="8"/>
      <c r="CC82" s="134" t="n">
        <v>0</v>
      </c>
      <c r="CD82" s="8"/>
      <c r="CE82" s="134" t="n">
        <v>0</v>
      </c>
      <c r="CF82" s="8"/>
      <c r="CG82" s="134" t="n">
        <v>0</v>
      </c>
      <c r="CH82" s="8"/>
      <c r="CI82" s="134" t="n">
        <v>0</v>
      </c>
      <c r="CJ82" s="8"/>
      <c r="CK82" s="134" t="n">
        <v>0</v>
      </c>
      <c r="CL82" s="8"/>
      <c r="CM82" s="134" t="n">
        <v>0</v>
      </c>
      <c r="CN82" s="8"/>
      <c r="CO82" s="134" t="n">
        <v>0</v>
      </c>
      <c r="CP82" s="8"/>
      <c r="CQ82" s="134" t="n">
        <v>0</v>
      </c>
      <c r="CR82" s="8"/>
      <c r="CS82" s="134" t="n">
        <v>0</v>
      </c>
      <c r="CT82" s="8"/>
      <c r="CU82" s="134" t="n">
        <v>0</v>
      </c>
      <c r="CV82" s="8"/>
      <c r="CW82" s="134" t="n">
        <v>0</v>
      </c>
      <c r="CX82" s="8"/>
      <c r="CY82" s="134" t="n">
        <v>0</v>
      </c>
      <c r="CZ82" s="8"/>
      <c r="DA82" s="134" t="n">
        <v>995</v>
      </c>
    </row>
    <row r="83" customFormat="false" ht="15" hidden="false" customHeight="false" outlineLevel="0" collapsed="false">
      <c r="B83" s="14"/>
      <c r="C83" s="14"/>
      <c r="D83" s="14"/>
      <c r="E83" s="14"/>
      <c r="F83" s="14"/>
      <c r="G83" s="48" t="s">
        <v>232</v>
      </c>
      <c r="H83" s="14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</row>
    <row r="84" customFormat="false" ht="15" hidden="false" customHeight="false" outlineLevel="0" collapsed="false">
      <c r="B84" s="14"/>
      <c r="C84" s="14"/>
      <c r="D84" s="14"/>
      <c r="E84" s="14"/>
      <c r="F84" s="14"/>
      <c r="G84" s="14"/>
      <c r="H84" s="48" t="s">
        <v>233</v>
      </c>
      <c r="I84" s="134" t="n">
        <v>0</v>
      </c>
      <c r="J84" s="8"/>
      <c r="K84" s="134" t="n">
        <v>0</v>
      </c>
      <c r="L84" s="8"/>
      <c r="M84" s="134" t="n">
        <v>0</v>
      </c>
      <c r="N84" s="8"/>
      <c r="O84" s="134" t="n">
        <v>0</v>
      </c>
      <c r="P84" s="8"/>
      <c r="Q84" s="134" t="n">
        <v>0</v>
      </c>
      <c r="R84" s="8"/>
      <c r="S84" s="134" t="n">
        <v>0</v>
      </c>
      <c r="T84" s="8"/>
      <c r="U84" s="134" t="n">
        <v>0</v>
      </c>
      <c r="V84" s="8"/>
      <c r="W84" s="134" t="n">
        <v>0</v>
      </c>
      <c r="X84" s="8"/>
      <c r="Y84" s="134" t="n">
        <v>0</v>
      </c>
      <c r="Z84" s="8"/>
      <c r="AA84" s="134" t="n">
        <v>0</v>
      </c>
      <c r="AB84" s="8"/>
      <c r="AC84" s="134" t="n">
        <v>0</v>
      </c>
      <c r="AD84" s="8"/>
      <c r="AE84" s="134" t="n">
        <v>0</v>
      </c>
      <c r="AF84" s="8"/>
      <c r="AG84" s="134" t="n">
        <v>0</v>
      </c>
      <c r="AH84" s="8"/>
      <c r="AI84" s="134" t="n">
        <v>0</v>
      </c>
      <c r="AJ84" s="8"/>
      <c r="AK84" s="134" t="n">
        <v>0</v>
      </c>
      <c r="AL84" s="8"/>
      <c r="AM84" s="134" t="n">
        <v>0</v>
      </c>
      <c r="AN84" s="8"/>
      <c r="AO84" s="134" t="n">
        <v>286.75</v>
      </c>
      <c r="AP84" s="8"/>
      <c r="AQ84" s="134" t="n">
        <v>0</v>
      </c>
      <c r="AR84" s="8"/>
      <c r="AS84" s="134" t="n">
        <v>0</v>
      </c>
      <c r="AT84" s="8"/>
      <c r="AU84" s="134" t="n">
        <v>0</v>
      </c>
      <c r="AV84" s="8"/>
      <c r="AW84" s="134" t="n">
        <v>286.75</v>
      </c>
      <c r="AX84" s="8"/>
      <c r="AY84" s="134" t="n">
        <v>0</v>
      </c>
      <c r="AZ84" s="8"/>
      <c r="BA84" s="134" t="n">
        <v>0</v>
      </c>
      <c r="BB84" s="8"/>
      <c r="BC84" s="134" t="n">
        <v>0</v>
      </c>
      <c r="BD84" s="8"/>
      <c r="BE84" s="134" t="n">
        <v>0</v>
      </c>
      <c r="BF84" s="8"/>
      <c r="BG84" s="134" t="n">
        <v>0</v>
      </c>
      <c r="BH84" s="8"/>
      <c r="BI84" s="134" t="n">
        <v>0</v>
      </c>
      <c r="BJ84" s="8"/>
      <c r="BK84" s="134" t="n">
        <v>0</v>
      </c>
      <c r="BL84" s="8"/>
      <c r="BM84" s="134" t="n">
        <v>0</v>
      </c>
      <c r="BN84" s="8"/>
      <c r="BO84" s="134" t="n">
        <v>0</v>
      </c>
      <c r="BP84" s="8"/>
      <c r="BQ84" s="134" t="n">
        <v>0</v>
      </c>
      <c r="BR84" s="8"/>
      <c r="BS84" s="134" t="n">
        <v>0</v>
      </c>
      <c r="BT84" s="8"/>
      <c r="BU84" s="134" t="n">
        <v>0</v>
      </c>
      <c r="BV84" s="8"/>
      <c r="BW84" s="134" t="n">
        <v>0</v>
      </c>
      <c r="BX84" s="8"/>
      <c r="BY84" s="134" t="n">
        <v>0</v>
      </c>
      <c r="BZ84" s="8"/>
      <c r="CA84" s="134" t="n">
        <v>0</v>
      </c>
      <c r="CB84" s="8"/>
      <c r="CC84" s="134" t="n">
        <v>0</v>
      </c>
      <c r="CD84" s="8"/>
      <c r="CE84" s="134" t="n">
        <v>0</v>
      </c>
      <c r="CF84" s="8"/>
      <c r="CG84" s="134" t="n">
        <v>0</v>
      </c>
      <c r="CH84" s="8"/>
      <c r="CI84" s="134" t="n">
        <v>0</v>
      </c>
      <c r="CJ84" s="8"/>
      <c r="CK84" s="134" t="n">
        <v>0</v>
      </c>
      <c r="CL84" s="8"/>
      <c r="CM84" s="134" t="n">
        <v>0</v>
      </c>
      <c r="CN84" s="8"/>
      <c r="CO84" s="134" t="n">
        <v>0</v>
      </c>
      <c r="CP84" s="8"/>
      <c r="CQ84" s="134" t="n">
        <v>0</v>
      </c>
      <c r="CR84" s="8"/>
      <c r="CS84" s="134" t="n">
        <v>0</v>
      </c>
      <c r="CT84" s="8"/>
      <c r="CU84" s="134" t="n">
        <v>0</v>
      </c>
      <c r="CV84" s="8"/>
      <c r="CW84" s="134" t="n">
        <v>0</v>
      </c>
      <c r="CX84" s="8"/>
      <c r="CY84" s="134" t="n">
        <v>0</v>
      </c>
      <c r="CZ84" s="8"/>
      <c r="DA84" s="134" t="n">
        <v>286.75</v>
      </c>
    </row>
    <row r="85" customFormat="false" ht="15.75" hidden="false" customHeight="false" outlineLevel="0" collapsed="false">
      <c r="B85" s="14"/>
      <c r="C85" s="14"/>
      <c r="D85" s="14"/>
      <c r="E85" s="14"/>
      <c r="F85" s="14"/>
      <c r="G85" s="14"/>
      <c r="H85" s="48" t="s">
        <v>234</v>
      </c>
      <c r="I85" s="135" t="n">
        <v>0</v>
      </c>
      <c r="J85" s="8"/>
      <c r="K85" s="135" t="n">
        <v>0</v>
      </c>
      <c r="L85" s="8"/>
      <c r="M85" s="135" t="n">
        <v>0</v>
      </c>
      <c r="N85" s="8"/>
      <c r="O85" s="135" t="n">
        <v>0</v>
      </c>
      <c r="P85" s="8"/>
      <c r="Q85" s="135" t="n">
        <v>0</v>
      </c>
      <c r="R85" s="8"/>
      <c r="S85" s="135" t="n">
        <v>0</v>
      </c>
      <c r="T85" s="8"/>
      <c r="U85" s="135" t="n">
        <v>0</v>
      </c>
      <c r="V85" s="8"/>
      <c r="W85" s="135" t="n">
        <v>0</v>
      </c>
      <c r="X85" s="8"/>
      <c r="Y85" s="135" t="n">
        <v>0</v>
      </c>
      <c r="Z85" s="8"/>
      <c r="AA85" s="135" t="n">
        <v>0</v>
      </c>
      <c r="AB85" s="8"/>
      <c r="AC85" s="135" t="n">
        <v>0</v>
      </c>
      <c r="AD85" s="8"/>
      <c r="AE85" s="135" t="n">
        <v>0</v>
      </c>
      <c r="AF85" s="8"/>
      <c r="AG85" s="135" t="n">
        <v>0</v>
      </c>
      <c r="AH85" s="8"/>
      <c r="AI85" s="135" t="n">
        <v>0</v>
      </c>
      <c r="AJ85" s="8"/>
      <c r="AK85" s="135" t="n">
        <v>0</v>
      </c>
      <c r="AL85" s="8"/>
      <c r="AM85" s="135" t="n">
        <v>0</v>
      </c>
      <c r="AN85" s="8"/>
      <c r="AO85" s="135" t="n">
        <v>232.66</v>
      </c>
      <c r="AP85" s="8"/>
      <c r="AQ85" s="135" t="n">
        <v>0</v>
      </c>
      <c r="AR85" s="8"/>
      <c r="AS85" s="135" t="n">
        <v>0</v>
      </c>
      <c r="AT85" s="8"/>
      <c r="AU85" s="135" t="n">
        <v>0</v>
      </c>
      <c r="AV85" s="8"/>
      <c r="AW85" s="135" t="n">
        <v>232.66</v>
      </c>
      <c r="AX85" s="8"/>
      <c r="AY85" s="135" t="n">
        <v>0</v>
      </c>
      <c r="AZ85" s="8"/>
      <c r="BA85" s="135" t="n">
        <v>0</v>
      </c>
      <c r="BB85" s="8"/>
      <c r="BC85" s="135" t="n">
        <v>0</v>
      </c>
      <c r="BD85" s="8"/>
      <c r="BE85" s="135" t="n">
        <v>0</v>
      </c>
      <c r="BF85" s="8"/>
      <c r="BG85" s="135" t="n">
        <v>0</v>
      </c>
      <c r="BH85" s="8"/>
      <c r="BI85" s="135" t="n">
        <v>0</v>
      </c>
      <c r="BJ85" s="8"/>
      <c r="BK85" s="135" t="n">
        <v>0</v>
      </c>
      <c r="BL85" s="8"/>
      <c r="BM85" s="135" t="n">
        <v>0</v>
      </c>
      <c r="BN85" s="8"/>
      <c r="BO85" s="135" t="n">
        <v>0</v>
      </c>
      <c r="BP85" s="8"/>
      <c r="BQ85" s="135" t="n">
        <v>0</v>
      </c>
      <c r="BR85" s="8"/>
      <c r="BS85" s="135" t="n">
        <v>0</v>
      </c>
      <c r="BT85" s="8"/>
      <c r="BU85" s="135" t="n">
        <v>0</v>
      </c>
      <c r="BV85" s="8"/>
      <c r="BW85" s="135" t="n">
        <v>0</v>
      </c>
      <c r="BX85" s="8"/>
      <c r="BY85" s="135" t="n">
        <v>0</v>
      </c>
      <c r="BZ85" s="8"/>
      <c r="CA85" s="135" t="n">
        <v>0</v>
      </c>
      <c r="CB85" s="8"/>
      <c r="CC85" s="135" t="n">
        <v>0</v>
      </c>
      <c r="CD85" s="8"/>
      <c r="CE85" s="135" t="n">
        <v>0</v>
      </c>
      <c r="CF85" s="8"/>
      <c r="CG85" s="135" t="n">
        <v>0</v>
      </c>
      <c r="CH85" s="8"/>
      <c r="CI85" s="135" t="n">
        <v>0</v>
      </c>
      <c r="CJ85" s="8"/>
      <c r="CK85" s="135" t="n">
        <v>0</v>
      </c>
      <c r="CL85" s="8"/>
      <c r="CM85" s="135" t="n">
        <v>0</v>
      </c>
      <c r="CN85" s="8"/>
      <c r="CO85" s="135" t="n">
        <v>0</v>
      </c>
      <c r="CP85" s="8"/>
      <c r="CQ85" s="135" t="n">
        <v>0</v>
      </c>
      <c r="CR85" s="8"/>
      <c r="CS85" s="135" t="n">
        <v>0</v>
      </c>
      <c r="CT85" s="8"/>
      <c r="CU85" s="135" t="n">
        <v>0</v>
      </c>
      <c r="CV85" s="8"/>
      <c r="CW85" s="135" t="n">
        <v>0</v>
      </c>
      <c r="CX85" s="8"/>
      <c r="CY85" s="135" t="n">
        <v>0</v>
      </c>
      <c r="CZ85" s="8"/>
      <c r="DA85" s="135" t="n">
        <v>232.66</v>
      </c>
    </row>
    <row r="86" customFormat="false" ht="15" hidden="false" customHeight="false" outlineLevel="0" collapsed="false">
      <c r="B86" s="14"/>
      <c r="C86" s="14"/>
      <c r="D86" s="14"/>
      <c r="E86" s="14"/>
      <c r="F86" s="14"/>
      <c r="G86" s="48" t="s">
        <v>236</v>
      </c>
      <c r="H86" s="14"/>
      <c r="I86" s="134" t="n">
        <v>0</v>
      </c>
      <c r="J86" s="8"/>
      <c r="K86" s="134" t="n">
        <v>0</v>
      </c>
      <c r="L86" s="8"/>
      <c r="M86" s="134" t="n">
        <v>0</v>
      </c>
      <c r="N86" s="8"/>
      <c r="O86" s="134" t="n">
        <v>0</v>
      </c>
      <c r="P86" s="8"/>
      <c r="Q86" s="134" t="n">
        <v>0</v>
      </c>
      <c r="R86" s="8"/>
      <c r="S86" s="134" t="n">
        <v>0</v>
      </c>
      <c r="T86" s="8"/>
      <c r="U86" s="134" t="n">
        <v>0</v>
      </c>
      <c r="V86" s="8"/>
      <c r="W86" s="134" t="n">
        <v>0</v>
      </c>
      <c r="X86" s="8"/>
      <c r="Y86" s="134" t="n">
        <v>0</v>
      </c>
      <c r="Z86" s="8"/>
      <c r="AA86" s="134" t="n">
        <v>0</v>
      </c>
      <c r="AB86" s="8"/>
      <c r="AC86" s="134" t="n">
        <v>0</v>
      </c>
      <c r="AD86" s="8"/>
      <c r="AE86" s="134" t="n">
        <v>0</v>
      </c>
      <c r="AF86" s="8"/>
      <c r="AG86" s="134" t="n">
        <v>0</v>
      </c>
      <c r="AH86" s="8"/>
      <c r="AI86" s="134" t="n">
        <v>0</v>
      </c>
      <c r="AJ86" s="8"/>
      <c r="AK86" s="134" t="n">
        <v>0</v>
      </c>
      <c r="AL86" s="8"/>
      <c r="AM86" s="134" t="n">
        <v>0</v>
      </c>
      <c r="AN86" s="8"/>
      <c r="AO86" s="134" t="n">
        <v>519.41</v>
      </c>
      <c r="AP86" s="8"/>
      <c r="AQ86" s="134" t="n">
        <v>0</v>
      </c>
      <c r="AR86" s="8"/>
      <c r="AS86" s="134" t="n">
        <v>0</v>
      </c>
      <c r="AT86" s="8"/>
      <c r="AU86" s="134" t="n">
        <v>0</v>
      </c>
      <c r="AV86" s="8"/>
      <c r="AW86" s="134" t="n">
        <v>519.41</v>
      </c>
      <c r="AX86" s="8"/>
      <c r="AY86" s="134" t="n">
        <v>0</v>
      </c>
      <c r="AZ86" s="8"/>
      <c r="BA86" s="134" t="n">
        <v>0</v>
      </c>
      <c r="BB86" s="8"/>
      <c r="BC86" s="134" t="n">
        <v>0</v>
      </c>
      <c r="BD86" s="8"/>
      <c r="BE86" s="134" t="n">
        <v>0</v>
      </c>
      <c r="BF86" s="8"/>
      <c r="BG86" s="134" t="n">
        <v>0</v>
      </c>
      <c r="BH86" s="8"/>
      <c r="BI86" s="134" t="n">
        <v>0</v>
      </c>
      <c r="BJ86" s="8"/>
      <c r="BK86" s="134" t="n">
        <v>0</v>
      </c>
      <c r="BL86" s="8"/>
      <c r="BM86" s="134" t="n">
        <v>0</v>
      </c>
      <c r="BN86" s="8"/>
      <c r="BO86" s="134" t="n">
        <v>0</v>
      </c>
      <c r="BP86" s="8"/>
      <c r="BQ86" s="134" t="n">
        <v>0</v>
      </c>
      <c r="BR86" s="8"/>
      <c r="BS86" s="134" t="n">
        <v>0</v>
      </c>
      <c r="BT86" s="8"/>
      <c r="BU86" s="134" t="n">
        <v>0</v>
      </c>
      <c r="BV86" s="8"/>
      <c r="BW86" s="134" t="n">
        <v>0</v>
      </c>
      <c r="BX86" s="8"/>
      <c r="BY86" s="134" t="n">
        <v>0</v>
      </c>
      <c r="BZ86" s="8"/>
      <c r="CA86" s="134" t="n">
        <v>0</v>
      </c>
      <c r="CB86" s="8"/>
      <c r="CC86" s="134" t="n">
        <v>0</v>
      </c>
      <c r="CD86" s="8"/>
      <c r="CE86" s="134" t="n">
        <v>0</v>
      </c>
      <c r="CF86" s="8"/>
      <c r="CG86" s="134" t="n">
        <v>0</v>
      </c>
      <c r="CH86" s="8"/>
      <c r="CI86" s="134" t="n">
        <v>0</v>
      </c>
      <c r="CJ86" s="8"/>
      <c r="CK86" s="134" t="n">
        <v>0</v>
      </c>
      <c r="CL86" s="8"/>
      <c r="CM86" s="134" t="n">
        <v>0</v>
      </c>
      <c r="CN86" s="8"/>
      <c r="CO86" s="134" t="n">
        <v>0</v>
      </c>
      <c r="CP86" s="8"/>
      <c r="CQ86" s="134" t="n">
        <v>0</v>
      </c>
      <c r="CR86" s="8"/>
      <c r="CS86" s="134" t="n">
        <v>0</v>
      </c>
      <c r="CT86" s="8"/>
      <c r="CU86" s="134" t="n">
        <v>0</v>
      </c>
      <c r="CV86" s="8"/>
      <c r="CW86" s="134" t="n">
        <v>0</v>
      </c>
      <c r="CX86" s="8"/>
      <c r="CY86" s="134" t="n">
        <v>0</v>
      </c>
      <c r="CZ86" s="8"/>
      <c r="DA86" s="134" t="n">
        <v>519.41</v>
      </c>
    </row>
    <row r="87" customFormat="false" ht="15" hidden="false" customHeight="false" outlineLevel="0" collapsed="false">
      <c r="B87" s="14"/>
      <c r="C87" s="14"/>
      <c r="D87" s="14"/>
      <c r="E87" s="14"/>
      <c r="F87" s="14"/>
      <c r="G87" s="48" t="s">
        <v>239</v>
      </c>
      <c r="H87" s="14"/>
      <c r="I87" s="134" t="n">
        <v>0</v>
      </c>
      <c r="J87" s="8"/>
      <c r="K87" s="134" t="n">
        <v>0</v>
      </c>
      <c r="L87" s="8"/>
      <c r="M87" s="134" t="n">
        <v>0</v>
      </c>
      <c r="N87" s="8"/>
      <c r="O87" s="134" t="n">
        <v>0</v>
      </c>
      <c r="P87" s="8"/>
      <c r="Q87" s="134" t="n">
        <v>0</v>
      </c>
      <c r="R87" s="8"/>
      <c r="S87" s="134" t="n">
        <v>0</v>
      </c>
      <c r="T87" s="8"/>
      <c r="U87" s="134" t="n">
        <v>0</v>
      </c>
      <c r="V87" s="8"/>
      <c r="W87" s="134" t="n">
        <v>0</v>
      </c>
      <c r="X87" s="8"/>
      <c r="Y87" s="134" t="n">
        <v>0</v>
      </c>
      <c r="Z87" s="8"/>
      <c r="AA87" s="134" t="n">
        <v>0</v>
      </c>
      <c r="AB87" s="8"/>
      <c r="AC87" s="134" t="n">
        <v>0</v>
      </c>
      <c r="AD87" s="8"/>
      <c r="AE87" s="134" t="n">
        <v>0</v>
      </c>
      <c r="AF87" s="8"/>
      <c r="AG87" s="134" t="n">
        <v>0</v>
      </c>
      <c r="AH87" s="8"/>
      <c r="AI87" s="134" t="n">
        <v>0</v>
      </c>
      <c r="AJ87" s="8"/>
      <c r="AK87" s="134" t="n">
        <v>0</v>
      </c>
      <c r="AL87" s="8"/>
      <c r="AM87" s="134" t="n">
        <v>0</v>
      </c>
      <c r="AN87" s="8"/>
      <c r="AO87" s="134" t="n">
        <v>330.93</v>
      </c>
      <c r="AP87" s="8"/>
      <c r="AQ87" s="134" t="n">
        <v>0</v>
      </c>
      <c r="AR87" s="8"/>
      <c r="AS87" s="134" t="n">
        <v>0</v>
      </c>
      <c r="AT87" s="8"/>
      <c r="AU87" s="134" t="n">
        <v>0</v>
      </c>
      <c r="AV87" s="8"/>
      <c r="AW87" s="134" t="n">
        <v>330.93</v>
      </c>
      <c r="AX87" s="8"/>
      <c r="AY87" s="134" t="n">
        <v>0</v>
      </c>
      <c r="AZ87" s="8"/>
      <c r="BA87" s="134" t="n">
        <v>0</v>
      </c>
      <c r="BB87" s="8"/>
      <c r="BC87" s="134" t="n">
        <v>0</v>
      </c>
      <c r="BD87" s="8"/>
      <c r="BE87" s="134" t="n">
        <v>0</v>
      </c>
      <c r="BF87" s="8"/>
      <c r="BG87" s="134" t="n">
        <v>0</v>
      </c>
      <c r="BH87" s="8"/>
      <c r="BI87" s="134" t="n">
        <v>0</v>
      </c>
      <c r="BJ87" s="8"/>
      <c r="BK87" s="134" t="n">
        <v>0</v>
      </c>
      <c r="BL87" s="8"/>
      <c r="BM87" s="134" t="n">
        <v>0</v>
      </c>
      <c r="BN87" s="8"/>
      <c r="BO87" s="134" t="n">
        <v>0</v>
      </c>
      <c r="BP87" s="8"/>
      <c r="BQ87" s="134" t="n">
        <v>0</v>
      </c>
      <c r="BR87" s="8"/>
      <c r="BS87" s="134" t="n">
        <v>0</v>
      </c>
      <c r="BT87" s="8"/>
      <c r="BU87" s="134" t="n">
        <v>0</v>
      </c>
      <c r="BV87" s="8"/>
      <c r="BW87" s="134" t="n">
        <v>0</v>
      </c>
      <c r="BX87" s="8"/>
      <c r="BY87" s="134" t="n">
        <v>0</v>
      </c>
      <c r="BZ87" s="8"/>
      <c r="CA87" s="134" t="n">
        <v>0</v>
      </c>
      <c r="CB87" s="8"/>
      <c r="CC87" s="134" t="n">
        <v>0</v>
      </c>
      <c r="CD87" s="8"/>
      <c r="CE87" s="134" t="n">
        <v>0</v>
      </c>
      <c r="CF87" s="8"/>
      <c r="CG87" s="134" t="n">
        <v>0</v>
      </c>
      <c r="CH87" s="8"/>
      <c r="CI87" s="134" t="n">
        <v>0</v>
      </c>
      <c r="CJ87" s="8"/>
      <c r="CK87" s="134" t="n">
        <v>0</v>
      </c>
      <c r="CL87" s="8"/>
      <c r="CM87" s="134" t="n">
        <v>0</v>
      </c>
      <c r="CN87" s="8"/>
      <c r="CO87" s="134" t="n">
        <v>0</v>
      </c>
      <c r="CP87" s="8"/>
      <c r="CQ87" s="134" t="n">
        <v>0</v>
      </c>
      <c r="CR87" s="8"/>
      <c r="CS87" s="134" t="n">
        <v>0</v>
      </c>
      <c r="CT87" s="8"/>
      <c r="CU87" s="134" t="n">
        <v>0</v>
      </c>
      <c r="CV87" s="8"/>
      <c r="CW87" s="134" t="n">
        <v>0</v>
      </c>
      <c r="CX87" s="8"/>
      <c r="CY87" s="134" t="n">
        <v>0</v>
      </c>
      <c r="CZ87" s="8"/>
      <c r="DA87" s="134" t="n">
        <v>330.93</v>
      </c>
    </row>
    <row r="88" customFormat="false" ht="15.75" hidden="false" customHeight="false" outlineLevel="0" collapsed="false">
      <c r="B88" s="14"/>
      <c r="C88" s="14"/>
      <c r="D88" s="14"/>
      <c r="E88" s="14"/>
      <c r="F88" s="14"/>
      <c r="G88" s="48" t="s">
        <v>245</v>
      </c>
      <c r="H88" s="14"/>
      <c r="I88" s="135" t="n">
        <v>0</v>
      </c>
      <c r="J88" s="8"/>
      <c r="K88" s="135" t="n">
        <v>0</v>
      </c>
      <c r="L88" s="8"/>
      <c r="M88" s="135" t="n">
        <v>0</v>
      </c>
      <c r="N88" s="8"/>
      <c r="O88" s="135" t="n">
        <v>0</v>
      </c>
      <c r="P88" s="8"/>
      <c r="Q88" s="135" t="n">
        <v>0</v>
      </c>
      <c r="R88" s="8"/>
      <c r="S88" s="135" t="n">
        <v>0</v>
      </c>
      <c r="T88" s="8"/>
      <c r="U88" s="135" t="n">
        <v>0</v>
      </c>
      <c r="V88" s="8"/>
      <c r="W88" s="135" t="n">
        <v>0</v>
      </c>
      <c r="X88" s="8"/>
      <c r="Y88" s="135" t="n">
        <v>0</v>
      </c>
      <c r="Z88" s="8"/>
      <c r="AA88" s="135" t="n">
        <v>0</v>
      </c>
      <c r="AB88" s="8"/>
      <c r="AC88" s="135" t="n">
        <v>0</v>
      </c>
      <c r="AD88" s="8"/>
      <c r="AE88" s="135" t="n">
        <v>0</v>
      </c>
      <c r="AF88" s="8"/>
      <c r="AG88" s="135" t="n">
        <v>0</v>
      </c>
      <c r="AH88" s="8"/>
      <c r="AI88" s="135" t="n">
        <v>0</v>
      </c>
      <c r="AJ88" s="8"/>
      <c r="AK88" s="135" t="n">
        <v>0</v>
      </c>
      <c r="AL88" s="8"/>
      <c r="AM88" s="135" t="n">
        <v>0</v>
      </c>
      <c r="AN88" s="8"/>
      <c r="AO88" s="135" t="n">
        <v>2932.35</v>
      </c>
      <c r="AP88" s="8"/>
      <c r="AQ88" s="135" t="n">
        <v>0</v>
      </c>
      <c r="AR88" s="8"/>
      <c r="AS88" s="135" t="n">
        <v>0</v>
      </c>
      <c r="AT88" s="8"/>
      <c r="AU88" s="135" t="n">
        <v>216.09</v>
      </c>
      <c r="AV88" s="8"/>
      <c r="AW88" s="135" t="n">
        <v>3148.44</v>
      </c>
      <c r="AX88" s="8"/>
      <c r="AY88" s="135" t="n">
        <v>0</v>
      </c>
      <c r="AZ88" s="8"/>
      <c r="BA88" s="135" t="n">
        <v>0</v>
      </c>
      <c r="BB88" s="8"/>
      <c r="BC88" s="135" t="n">
        <v>0</v>
      </c>
      <c r="BD88" s="8"/>
      <c r="BE88" s="135" t="n">
        <v>0</v>
      </c>
      <c r="BF88" s="8"/>
      <c r="BG88" s="135" t="n">
        <v>0</v>
      </c>
      <c r="BH88" s="8"/>
      <c r="BI88" s="135" t="n">
        <v>0</v>
      </c>
      <c r="BJ88" s="8"/>
      <c r="BK88" s="135" t="n">
        <v>0</v>
      </c>
      <c r="BL88" s="8"/>
      <c r="BM88" s="135" t="n">
        <v>0</v>
      </c>
      <c r="BN88" s="8"/>
      <c r="BO88" s="135" t="n">
        <v>0</v>
      </c>
      <c r="BP88" s="8"/>
      <c r="BQ88" s="135" t="n">
        <v>0</v>
      </c>
      <c r="BR88" s="8"/>
      <c r="BS88" s="135" t="n">
        <v>0</v>
      </c>
      <c r="BT88" s="8"/>
      <c r="BU88" s="135" t="n">
        <v>0</v>
      </c>
      <c r="BV88" s="8"/>
      <c r="BW88" s="135" t="n">
        <v>0</v>
      </c>
      <c r="BX88" s="8"/>
      <c r="BY88" s="135" t="n">
        <v>0</v>
      </c>
      <c r="BZ88" s="8"/>
      <c r="CA88" s="135" t="n">
        <v>0</v>
      </c>
      <c r="CB88" s="8"/>
      <c r="CC88" s="135" t="n">
        <v>0</v>
      </c>
      <c r="CD88" s="8"/>
      <c r="CE88" s="135" t="n">
        <v>0</v>
      </c>
      <c r="CF88" s="8"/>
      <c r="CG88" s="135" t="n">
        <v>0</v>
      </c>
      <c r="CH88" s="8"/>
      <c r="CI88" s="135" t="n">
        <v>0</v>
      </c>
      <c r="CJ88" s="8"/>
      <c r="CK88" s="135" t="n">
        <v>0</v>
      </c>
      <c r="CL88" s="8"/>
      <c r="CM88" s="135" t="n">
        <v>0</v>
      </c>
      <c r="CN88" s="8"/>
      <c r="CO88" s="135" t="n">
        <v>0</v>
      </c>
      <c r="CP88" s="8"/>
      <c r="CQ88" s="135" t="n">
        <v>0</v>
      </c>
      <c r="CR88" s="8"/>
      <c r="CS88" s="135" t="n">
        <v>0</v>
      </c>
      <c r="CT88" s="8"/>
      <c r="CU88" s="135" t="n">
        <v>0</v>
      </c>
      <c r="CV88" s="8"/>
      <c r="CW88" s="135" t="n">
        <v>0</v>
      </c>
      <c r="CX88" s="8"/>
      <c r="CY88" s="135" t="n">
        <v>0</v>
      </c>
      <c r="CZ88" s="8"/>
      <c r="DA88" s="135" t="n">
        <v>3148.44</v>
      </c>
    </row>
    <row r="89" customFormat="false" ht="15" hidden="false" customHeight="false" outlineLevel="0" collapsed="false">
      <c r="B89" s="14"/>
      <c r="C89" s="14"/>
      <c r="D89" s="14"/>
      <c r="E89" s="14"/>
      <c r="F89" s="48" t="s">
        <v>246</v>
      </c>
      <c r="G89" s="14"/>
      <c r="H89" s="14"/>
      <c r="I89" s="134" t="n">
        <v>0</v>
      </c>
      <c r="J89" s="8"/>
      <c r="K89" s="134" t="n">
        <v>0</v>
      </c>
      <c r="L89" s="8"/>
      <c r="M89" s="134" t="n">
        <v>0</v>
      </c>
      <c r="N89" s="8"/>
      <c r="O89" s="134" t="n">
        <v>0</v>
      </c>
      <c r="P89" s="8"/>
      <c r="Q89" s="134" t="n">
        <v>0</v>
      </c>
      <c r="R89" s="8"/>
      <c r="S89" s="134" t="n">
        <v>0</v>
      </c>
      <c r="T89" s="8"/>
      <c r="U89" s="134" t="n">
        <v>0</v>
      </c>
      <c r="V89" s="8"/>
      <c r="W89" s="134" t="n">
        <v>0</v>
      </c>
      <c r="X89" s="8"/>
      <c r="Y89" s="134" t="n">
        <v>0</v>
      </c>
      <c r="Z89" s="8"/>
      <c r="AA89" s="134" t="n">
        <v>0</v>
      </c>
      <c r="AB89" s="8"/>
      <c r="AC89" s="134" t="n">
        <v>0</v>
      </c>
      <c r="AD89" s="8"/>
      <c r="AE89" s="134" t="n">
        <v>0</v>
      </c>
      <c r="AF89" s="8"/>
      <c r="AG89" s="134" t="n">
        <v>0</v>
      </c>
      <c r="AH89" s="8"/>
      <c r="AI89" s="134" t="n">
        <v>0</v>
      </c>
      <c r="AJ89" s="8"/>
      <c r="AK89" s="134" t="n">
        <v>0</v>
      </c>
      <c r="AL89" s="8"/>
      <c r="AM89" s="134" t="n">
        <v>0</v>
      </c>
      <c r="AN89" s="8"/>
      <c r="AO89" s="134" t="n">
        <v>3782.69</v>
      </c>
      <c r="AP89" s="8"/>
      <c r="AQ89" s="134" t="n">
        <v>0</v>
      </c>
      <c r="AR89" s="8"/>
      <c r="AS89" s="134" t="n">
        <v>0</v>
      </c>
      <c r="AT89" s="8"/>
      <c r="AU89" s="134" t="n">
        <v>1211.09</v>
      </c>
      <c r="AV89" s="8"/>
      <c r="AW89" s="134" t="n">
        <v>4993.78</v>
      </c>
      <c r="AX89" s="8"/>
      <c r="AY89" s="134" t="n">
        <v>0</v>
      </c>
      <c r="AZ89" s="8"/>
      <c r="BA89" s="134" t="n">
        <v>0</v>
      </c>
      <c r="BB89" s="8"/>
      <c r="BC89" s="134" t="n">
        <v>0</v>
      </c>
      <c r="BD89" s="8"/>
      <c r="BE89" s="134" t="n">
        <v>0</v>
      </c>
      <c r="BF89" s="8"/>
      <c r="BG89" s="134" t="n">
        <v>0</v>
      </c>
      <c r="BH89" s="8"/>
      <c r="BI89" s="134" t="n">
        <v>0</v>
      </c>
      <c r="BJ89" s="8"/>
      <c r="BK89" s="134" t="n">
        <v>0</v>
      </c>
      <c r="BL89" s="8"/>
      <c r="BM89" s="134" t="n">
        <v>0</v>
      </c>
      <c r="BN89" s="8"/>
      <c r="BO89" s="134" t="n">
        <v>0</v>
      </c>
      <c r="BP89" s="8"/>
      <c r="BQ89" s="134" t="n">
        <v>0</v>
      </c>
      <c r="BR89" s="8"/>
      <c r="BS89" s="134" t="n">
        <v>0</v>
      </c>
      <c r="BT89" s="8"/>
      <c r="BU89" s="134" t="n">
        <v>0</v>
      </c>
      <c r="BV89" s="8"/>
      <c r="BW89" s="134" t="n">
        <v>0</v>
      </c>
      <c r="BX89" s="8"/>
      <c r="BY89" s="134" t="n">
        <v>0</v>
      </c>
      <c r="BZ89" s="8"/>
      <c r="CA89" s="134" t="n">
        <v>0</v>
      </c>
      <c r="CB89" s="8"/>
      <c r="CC89" s="134" t="n">
        <v>0</v>
      </c>
      <c r="CD89" s="8"/>
      <c r="CE89" s="134" t="n">
        <v>0</v>
      </c>
      <c r="CF89" s="8"/>
      <c r="CG89" s="134" t="n">
        <v>0</v>
      </c>
      <c r="CH89" s="8"/>
      <c r="CI89" s="134" t="n">
        <v>0</v>
      </c>
      <c r="CJ89" s="8"/>
      <c r="CK89" s="134" t="n">
        <v>0</v>
      </c>
      <c r="CL89" s="8"/>
      <c r="CM89" s="134" t="n">
        <v>0</v>
      </c>
      <c r="CN89" s="8"/>
      <c r="CO89" s="134" t="n">
        <v>0</v>
      </c>
      <c r="CP89" s="8"/>
      <c r="CQ89" s="134" t="n">
        <v>0</v>
      </c>
      <c r="CR89" s="8"/>
      <c r="CS89" s="134" t="n">
        <v>0</v>
      </c>
      <c r="CT89" s="8"/>
      <c r="CU89" s="134" t="n">
        <v>0</v>
      </c>
      <c r="CV89" s="8"/>
      <c r="CW89" s="134" t="n">
        <v>0</v>
      </c>
      <c r="CX89" s="8"/>
      <c r="CY89" s="134" t="n">
        <v>0</v>
      </c>
      <c r="CZ89" s="8"/>
      <c r="DA89" s="134" t="n">
        <v>4993.78</v>
      </c>
    </row>
    <row r="90" customFormat="false" ht="15" hidden="false" customHeight="false" outlineLevel="0" collapsed="false">
      <c r="B90" s="14"/>
      <c r="C90" s="14"/>
      <c r="D90" s="14"/>
      <c r="E90" s="14"/>
      <c r="F90" s="48" t="s">
        <v>247</v>
      </c>
      <c r="G90" s="14"/>
      <c r="H90" s="14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</row>
    <row r="91" customFormat="false" ht="15" hidden="false" customHeight="false" outlineLevel="0" collapsed="false">
      <c r="B91" s="14"/>
      <c r="C91" s="14"/>
      <c r="D91" s="14"/>
      <c r="E91" s="14"/>
      <c r="F91" s="14"/>
      <c r="G91" s="48" t="s">
        <v>248</v>
      </c>
      <c r="H91" s="14"/>
      <c r="I91" s="134" t="n">
        <v>0</v>
      </c>
      <c r="J91" s="8"/>
      <c r="K91" s="134" t="n">
        <v>0</v>
      </c>
      <c r="L91" s="8"/>
      <c r="M91" s="134" t="n">
        <v>0</v>
      </c>
      <c r="N91" s="8"/>
      <c r="O91" s="134" t="n">
        <v>0</v>
      </c>
      <c r="P91" s="8"/>
      <c r="Q91" s="134" t="n">
        <v>0</v>
      </c>
      <c r="R91" s="8"/>
      <c r="S91" s="134" t="n">
        <v>0</v>
      </c>
      <c r="T91" s="8"/>
      <c r="U91" s="134" t="n">
        <v>0</v>
      </c>
      <c r="V91" s="8"/>
      <c r="W91" s="134" t="n">
        <v>0</v>
      </c>
      <c r="X91" s="8"/>
      <c r="Y91" s="134" t="n">
        <v>0</v>
      </c>
      <c r="Z91" s="8"/>
      <c r="AA91" s="134" t="n">
        <v>0</v>
      </c>
      <c r="AB91" s="8"/>
      <c r="AC91" s="134" t="n">
        <v>0</v>
      </c>
      <c r="AD91" s="8"/>
      <c r="AE91" s="134" t="n">
        <v>0</v>
      </c>
      <c r="AF91" s="8"/>
      <c r="AG91" s="134" t="n">
        <v>0</v>
      </c>
      <c r="AH91" s="8"/>
      <c r="AI91" s="134" t="n">
        <v>0</v>
      </c>
      <c r="AJ91" s="8"/>
      <c r="AK91" s="134" t="n">
        <v>0</v>
      </c>
      <c r="AL91" s="8"/>
      <c r="AM91" s="134" t="n">
        <v>0</v>
      </c>
      <c r="AN91" s="8"/>
      <c r="AO91" s="134" t="n">
        <v>0</v>
      </c>
      <c r="AP91" s="8"/>
      <c r="AQ91" s="134" t="n">
        <v>0</v>
      </c>
      <c r="AR91" s="8"/>
      <c r="AS91" s="134" t="n">
        <v>0</v>
      </c>
      <c r="AT91" s="8"/>
      <c r="AU91" s="134" t="n">
        <v>227089.94</v>
      </c>
      <c r="AV91" s="8"/>
      <c r="AW91" s="134" t="n">
        <v>227089.94</v>
      </c>
      <c r="AX91" s="8"/>
      <c r="AY91" s="134" t="n">
        <v>0</v>
      </c>
      <c r="AZ91" s="8"/>
      <c r="BA91" s="134" t="n">
        <v>0</v>
      </c>
      <c r="BB91" s="8"/>
      <c r="BC91" s="134" t="n">
        <v>0</v>
      </c>
      <c r="BD91" s="8"/>
      <c r="BE91" s="134" t="n">
        <v>0</v>
      </c>
      <c r="BF91" s="8"/>
      <c r="BG91" s="134" t="n">
        <v>0</v>
      </c>
      <c r="BH91" s="8"/>
      <c r="BI91" s="134" t="n">
        <v>0</v>
      </c>
      <c r="BJ91" s="8"/>
      <c r="BK91" s="134" t="n">
        <v>0</v>
      </c>
      <c r="BL91" s="8"/>
      <c r="BM91" s="134" t="n">
        <v>0</v>
      </c>
      <c r="BN91" s="8"/>
      <c r="BO91" s="134" t="n">
        <v>0</v>
      </c>
      <c r="BP91" s="8"/>
      <c r="BQ91" s="134" t="n">
        <v>0</v>
      </c>
      <c r="BR91" s="8"/>
      <c r="BS91" s="134" t="n">
        <v>0</v>
      </c>
      <c r="BT91" s="8"/>
      <c r="BU91" s="134" t="n">
        <v>0</v>
      </c>
      <c r="BV91" s="8"/>
      <c r="BW91" s="134" t="n">
        <v>0</v>
      </c>
      <c r="BX91" s="8"/>
      <c r="BY91" s="134" t="n">
        <v>0</v>
      </c>
      <c r="BZ91" s="8"/>
      <c r="CA91" s="134" t="n">
        <v>0</v>
      </c>
      <c r="CB91" s="8"/>
      <c r="CC91" s="134" t="n">
        <v>0</v>
      </c>
      <c r="CD91" s="8"/>
      <c r="CE91" s="134" t="n">
        <v>0</v>
      </c>
      <c r="CF91" s="8"/>
      <c r="CG91" s="134" t="n">
        <v>0</v>
      </c>
      <c r="CH91" s="8"/>
      <c r="CI91" s="134" t="n">
        <v>0</v>
      </c>
      <c r="CJ91" s="8"/>
      <c r="CK91" s="134" t="n">
        <v>0</v>
      </c>
      <c r="CL91" s="8"/>
      <c r="CM91" s="134" t="n">
        <v>0</v>
      </c>
      <c r="CN91" s="8"/>
      <c r="CO91" s="134" t="n">
        <v>0</v>
      </c>
      <c r="CP91" s="8"/>
      <c r="CQ91" s="134" t="n">
        <v>0</v>
      </c>
      <c r="CR91" s="8"/>
      <c r="CS91" s="134" t="n">
        <v>0</v>
      </c>
      <c r="CT91" s="8"/>
      <c r="CU91" s="134" t="n">
        <v>0</v>
      </c>
      <c r="CV91" s="8"/>
      <c r="CW91" s="134" t="n">
        <v>0</v>
      </c>
      <c r="CX91" s="8"/>
      <c r="CY91" s="134" t="n">
        <v>0</v>
      </c>
      <c r="CZ91" s="8"/>
      <c r="DA91" s="134" t="n">
        <v>227089.94</v>
      </c>
    </row>
    <row r="92" customFormat="false" ht="15" hidden="false" customHeight="false" outlineLevel="0" collapsed="false">
      <c r="B92" s="14"/>
      <c r="C92" s="14"/>
      <c r="D92" s="14"/>
      <c r="E92" s="14"/>
      <c r="F92" s="14"/>
      <c r="G92" s="48" t="s">
        <v>250</v>
      </c>
      <c r="H92" s="14"/>
      <c r="I92" s="134" t="n">
        <v>0</v>
      </c>
      <c r="J92" s="8"/>
      <c r="K92" s="134" t="n">
        <v>0</v>
      </c>
      <c r="L92" s="8"/>
      <c r="M92" s="134" t="n">
        <v>0</v>
      </c>
      <c r="N92" s="8"/>
      <c r="O92" s="134" t="n">
        <v>0</v>
      </c>
      <c r="P92" s="8"/>
      <c r="Q92" s="134" t="n">
        <v>0</v>
      </c>
      <c r="R92" s="8"/>
      <c r="S92" s="134" t="n">
        <v>0</v>
      </c>
      <c r="T92" s="8"/>
      <c r="U92" s="134" t="n">
        <v>0</v>
      </c>
      <c r="V92" s="8"/>
      <c r="W92" s="134" t="n">
        <v>0</v>
      </c>
      <c r="X92" s="8"/>
      <c r="Y92" s="134" t="n">
        <v>0</v>
      </c>
      <c r="Z92" s="8"/>
      <c r="AA92" s="134" t="n">
        <v>0</v>
      </c>
      <c r="AB92" s="8"/>
      <c r="AC92" s="134" t="n">
        <v>0</v>
      </c>
      <c r="AD92" s="8"/>
      <c r="AE92" s="134" t="n">
        <v>0</v>
      </c>
      <c r="AF92" s="8"/>
      <c r="AG92" s="134" t="n">
        <v>0</v>
      </c>
      <c r="AH92" s="8"/>
      <c r="AI92" s="134" t="n">
        <v>0</v>
      </c>
      <c r="AJ92" s="8"/>
      <c r="AK92" s="134" t="n">
        <v>0</v>
      </c>
      <c r="AL92" s="8"/>
      <c r="AM92" s="134" t="n">
        <v>0</v>
      </c>
      <c r="AN92" s="8"/>
      <c r="AO92" s="134" t="n">
        <v>0</v>
      </c>
      <c r="AP92" s="8"/>
      <c r="AQ92" s="134" t="n">
        <v>0</v>
      </c>
      <c r="AR92" s="8"/>
      <c r="AS92" s="134" t="n">
        <v>0</v>
      </c>
      <c r="AT92" s="8"/>
      <c r="AU92" s="134" t="n">
        <v>32560.38</v>
      </c>
      <c r="AV92" s="8"/>
      <c r="AW92" s="134" t="n">
        <v>32560.38</v>
      </c>
      <c r="AX92" s="8"/>
      <c r="AY92" s="134" t="n">
        <v>0</v>
      </c>
      <c r="AZ92" s="8"/>
      <c r="BA92" s="134" t="n">
        <v>0</v>
      </c>
      <c r="BB92" s="8"/>
      <c r="BC92" s="134" t="n">
        <v>0</v>
      </c>
      <c r="BD92" s="8"/>
      <c r="BE92" s="134" t="n">
        <v>0</v>
      </c>
      <c r="BF92" s="8"/>
      <c r="BG92" s="134" t="n">
        <v>0</v>
      </c>
      <c r="BH92" s="8"/>
      <c r="BI92" s="134" t="n">
        <v>0</v>
      </c>
      <c r="BJ92" s="8"/>
      <c r="BK92" s="134" t="n">
        <v>0</v>
      </c>
      <c r="BL92" s="8"/>
      <c r="BM92" s="134" t="n">
        <v>0</v>
      </c>
      <c r="BN92" s="8"/>
      <c r="BO92" s="134" t="n">
        <v>0</v>
      </c>
      <c r="BP92" s="8"/>
      <c r="BQ92" s="134" t="n">
        <v>0</v>
      </c>
      <c r="BR92" s="8"/>
      <c r="BS92" s="134" t="n">
        <v>0</v>
      </c>
      <c r="BT92" s="8"/>
      <c r="BU92" s="134" t="n">
        <v>0</v>
      </c>
      <c r="BV92" s="8"/>
      <c r="BW92" s="134" t="n">
        <v>0</v>
      </c>
      <c r="BX92" s="8"/>
      <c r="BY92" s="134" t="n">
        <v>0</v>
      </c>
      <c r="BZ92" s="8"/>
      <c r="CA92" s="134" t="n">
        <v>0</v>
      </c>
      <c r="CB92" s="8"/>
      <c r="CC92" s="134" t="n">
        <v>0</v>
      </c>
      <c r="CD92" s="8"/>
      <c r="CE92" s="134" t="n">
        <v>0</v>
      </c>
      <c r="CF92" s="8"/>
      <c r="CG92" s="134" t="n">
        <v>0</v>
      </c>
      <c r="CH92" s="8"/>
      <c r="CI92" s="134" t="n">
        <v>0</v>
      </c>
      <c r="CJ92" s="8"/>
      <c r="CK92" s="134" t="n">
        <v>0</v>
      </c>
      <c r="CL92" s="8"/>
      <c r="CM92" s="134" t="n">
        <v>0</v>
      </c>
      <c r="CN92" s="8"/>
      <c r="CO92" s="134" t="n">
        <v>0</v>
      </c>
      <c r="CP92" s="8"/>
      <c r="CQ92" s="134" t="n">
        <v>0</v>
      </c>
      <c r="CR92" s="8"/>
      <c r="CS92" s="134" t="n">
        <v>0</v>
      </c>
      <c r="CT92" s="8"/>
      <c r="CU92" s="134" t="n">
        <v>0</v>
      </c>
      <c r="CV92" s="8"/>
      <c r="CW92" s="134" t="n">
        <v>0</v>
      </c>
      <c r="CX92" s="8"/>
      <c r="CY92" s="134" t="n">
        <v>0</v>
      </c>
      <c r="CZ92" s="8"/>
      <c r="DA92" s="134" t="n">
        <v>32560.38</v>
      </c>
    </row>
    <row r="93" customFormat="false" ht="15" hidden="false" customHeight="false" outlineLevel="0" collapsed="false">
      <c r="B93" s="14"/>
      <c r="C93" s="14"/>
      <c r="D93" s="14"/>
      <c r="E93" s="14"/>
      <c r="F93" s="14"/>
      <c r="G93" s="48" t="s">
        <v>253</v>
      </c>
      <c r="H93" s="14"/>
      <c r="I93" s="134" t="n">
        <v>0</v>
      </c>
      <c r="J93" s="8"/>
      <c r="K93" s="134" t="n">
        <v>0</v>
      </c>
      <c r="L93" s="8"/>
      <c r="M93" s="134" t="n">
        <v>0</v>
      </c>
      <c r="N93" s="8"/>
      <c r="O93" s="134" t="n">
        <v>0</v>
      </c>
      <c r="P93" s="8"/>
      <c r="Q93" s="134" t="n">
        <v>0</v>
      </c>
      <c r="R93" s="8"/>
      <c r="S93" s="134" t="n">
        <v>0</v>
      </c>
      <c r="T93" s="8"/>
      <c r="U93" s="134" t="n">
        <v>0</v>
      </c>
      <c r="V93" s="8"/>
      <c r="W93" s="134" t="n">
        <v>0</v>
      </c>
      <c r="X93" s="8"/>
      <c r="Y93" s="134" t="n">
        <v>0</v>
      </c>
      <c r="Z93" s="8"/>
      <c r="AA93" s="134" t="n">
        <v>0</v>
      </c>
      <c r="AB93" s="8"/>
      <c r="AC93" s="134" t="n">
        <v>0</v>
      </c>
      <c r="AD93" s="8"/>
      <c r="AE93" s="134" t="n">
        <v>0</v>
      </c>
      <c r="AF93" s="8"/>
      <c r="AG93" s="134" t="n">
        <v>0</v>
      </c>
      <c r="AH93" s="8"/>
      <c r="AI93" s="134" t="n">
        <v>0</v>
      </c>
      <c r="AJ93" s="8"/>
      <c r="AK93" s="134" t="n">
        <v>0</v>
      </c>
      <c r="AL93" s="8"/>
      <c r="AM93" s="134" t="n">
        <v>0</v>
      </c>
      <c r="AN93" s="8"/>
      <c r="AO93" s="134" t="n">
        <v>0</v>
      </c>
      <c r="AP93" s="8"/>
      <c r="AQ93" s="134" t="n">
        <v>0</v>
      </c>
      <c r="AR93" s="8"/>
      <c r="AS93" s="134" t="n">
        <v>0</v>
      </c>
      <c r="AT93" s="8"/>
      <c r="AU93" s="134" t="n">
        <v>390</v>
      </c>
      <c r="AV93" s="8"/>
      <c r="AW93" s="134" t="n">
        <v>390</v>
      </c>
      <c r="AX93" s="8"/>
      <c r="AY93" s="134" t="n">
        <v>0</v>
      </c>
      <c r="AZ93" s="8"/>
      <c r="BA93" s="134" t="n">
        <v>0</v>
      </c>
      <c r="BB93" s="8"/>
      <c r="BC93" s="134" t="n">
        <v>0</v>
      </c>
      <c r="BD93" s="8"/>
      <c r="BE93" s="134" t="n">
        <v>0</v>
      </c>
      <c r="BF93" s="8"/>
      <c r="BG93" s="134" t="n">
        <v>0</v>
      </c>
      <c r="BH93" s="8"/>
      <c r="BI93" s="134" t="n">
        <v>0</v>
      </c>
      <c r="BJ93" s="8"/>
      <c r="BK93" s="134" t="n">
        <v>0</v>
      </c>
      <c r="BL93" s="8"/>
      <c r="BM93" s="134" t="n">
        <v>0</v>
      </c>
      <c r="BN93" s="8"/>
      <c r="BO93" s="134" t="n">
        <v>0</v>
      </c>
      <c r="BP93" s="8"/>
      <c r="BQ93" s="134" t="n">
        <v>0</v>
      </c>
      <c r="BR93" s="8"/>
      <c r="BS93" s="134" t="n">
        <v>0</v>
      </c>
      <c r="BT93" s="8"/>
      <c r="BU93" s="134" t="n">
        <v>0</v>
      </c>
      <c r="BV93" s="8"/>
      <c r="BW93" s="134" t="n">
        <v>0</v>
      </c>
      <c r="BX93" s="8"/>
      <c r="BY93" s="134" t="n">
        <v>0</v>
      </c>
      <c r="BZ93" s="8"/>
      <c r="CA93" s="134" t="n">
        <v>0</v>
      </c>
      <c r="CB93" s="8"/>
      <c r="CC93" s="134" t="n">
        <v>0</v>
      </c>
      <c r="CD93" s="8"/>
      <c r="CE93" s="134" t="n">
        <v>0</v>
      </c>
      <c r="CF93" s="8"/>
      <c r="CG93" s="134" t="n">
        <v>0</v>
      </c>
      <c r="CH93" s="8"/>
      <c r="CI93" s="134" t="n">
        <v>0</v>
      </c>
      <c r="CJ93" s="8"/>
      <c r="CK93" s="134" t="n">
        <v>0</v>
      </c>
      <c r="CL93" s="8"/>
      <c r="CM93" s="134" t="n">
        <v>0</v>
      </c>
      <c r="CN93" s="8"/>
      <c r="CO93" s="134" t="n">
        <v>0</v>
      </c>
      <c r="CP93" s="8"/>
      <c r="CQ93" s="134" t="n">
        <v>0</v>
      </c>
      <c r="CR93" s="8"/>
      <c r="CS93" s="134" t="n">
        <v>0</v>
      </c>
      <c r="CT93" s="8"/>
      <c r="CU93" s="134" t="n">
        <v>0</v>
      </c>
      <c r="CV93" s="8"/>
      <c r="CW93" s="134" t="n">
        <v>0</v>
      </c>
      <c r="CX93" s="8"/>
      <c r="CY93" s="134" t="n">
        <v>0</v>
      </c>
      <c r="CZ93" s="8"/>
      <c r="DA93" s="134" t="n">
        <v>390</v>
      </c>
    </row>
    <row r="94" customFormat="false" ht="15" hidden="false" customHeight="false" outlineLevel="0" collapsed="false">
      <c r="B94" s="14"/>
      <c r="C94" s="14"/>
      <c r="D94" s="14"/>
      <c r="E94" s="14"/>
      <c r="F94" s="14"/>
      <c r="G94" s="48" t="s">
        <v>254</v>
      </c>
      <c r="H94" s="14"/>
      <c r="I94" s="134" t="n">
        <v>0</v>
      </c>
      <c r="J94" s="8"/>
      <c r="K94" s="134" t="n">
        <v>0</v>
      </c>
      <c r="L94" s="8"/>
      <c r="M94" s="134" t="n">
        <v>0</v>
      </c>
      <c r="N94" s="8"/>
      <c r="O94" s="134" t="n">
        <v>0</v>
      </c>
      <c r="P94" s="8"/>
      <c r="Q94" s="134" t="n">
        <v>0</v>
      </c>
      <c r="R94" s="8"/>
      <c r="S94" s="134" t="n">
        <v>0</v>
      </c>
      <c r="T94" s="8"/>
      <c r="U94" s="134" t="n">
        <v>0</v>
      </c>
      <c r="V94" s="8"/>
      <c r="W94" s="134" t="n">
        <v>0</v>
      </c>
      <c r="X94" s="8"/>
      <c r="Y94" s="134" t="n">
        <v>0</v>
      </c>
      <c r="Z94" s="8"/>
      <c r="AA94" s="134" t="n">
        <v>0</v>
      </c>
      <c r="AB94" s="8"/>
      <c r="AC94" s="134" t="n">
        <v>0</v>
      </c>
      <c r="AD94" s="8"/>
      <c r="AE94" s="134" t="n">
        <v>0</v>
      </c>
      <c r="AF94" s="8"/>
      <c r="AG94" s="134" t="n">
        <v>0</v>
      </c>
      <c r="AH94" s="8"/>
      <c r="AI94" s="134" t="n">
        <v>0</v>
      </c>
      <c r="AJ94" s="8"/>
      <c r="AK94" s="134" t="n">
        <v>0</v>
      </c>
      <c r="AL94" s="8"/>
      <c r="AM94" s="134" t="n">
        <v>0</v>
      </c>
      <c r="AN94" s="8"/>
      <c r="AO94" s="134" t="n">
        <v>0</v>
      </c>
      <c r="AP94" s="8"/>
      <c r="AQ94" s="134" t="n">
        <v>0</v>
      </c>
      <c r="AR94" s="8"/>
      <c r="AS94" s="134" t="n">
        <v>0</v>
      </c>
      <c r="AT94" s="8"/>
      <c r="AU94" s="134" t="n">
        <v>20611.56</v>
      </c>
      <c r="AV94" s="8"/>
      <c r="AW94" s="134" t="n">
        <v>20611.56</v>
      </c>
      <c r="AX94" s="8"/>
      <c r="AY94" s="134" t="n">
        <v>0</v>
      </c>
      <c r="AZ94" s="8"/>
      <c r="BA94" s="134" t="n">
        <v>0</v>
      </c>
      <c r="BB94" s="8"/>
      <c r="BC94" s="134" t="n">
        <v>0</v>
      </c>
      <c r="BD94" s="8"/>
      <c r="BE94" s="134" t="n">
        <v>0</v>
      </c>
      <c r="BF94" s="8"/>
      <c r="BG94" s="134" t="n">
        <v>0</v>
      </c>
      <c r="BH94" s="8"/>
      <c r="BI94" s="134" t="n">
        <v>0</v>
      </c>
      <c r="BJ94" s="8"/>
      <c r="BK94" s="134" t="n">
        <v>0</v>
      </c>
      <c r="BL94" s="8"/>
      <c r="BM94" s="134" t="n">
        <v>0</v>
      </c>
      <c r="BN94" s="8"/>
      <c r="BO94" s="134" t="n">
        <v>0</v>
      </c>
      <c r="BP94" s="8"/>
      <c r="BQ94" s="134" t="n">
        <v>0</v>
      </c>
      <c r="BR94" s="8"/>
      <c r="BS94" s="134" t="n">
        <v>0</v>
      </c>
      <c r="BT94" s="8"/>
      <c r="BU94" s="134" t="n">
        <v>0</v>
      </c>
      <c r="BV94" s="8"/>
      <c r="BW94" s="134" t="n">
        <v>0</v>
      </c>
      <c r="BX94" s="8"/>
      <c r="BY94" s="134" t="n">
        <v>0</v>
      </c>
      <c r="BZ94" s="8"/>
      <c r="CA94" s="134" t="n">
        <v>0</v>
      </c>
      <c r="CB94" s="8"/>
      <c r="CC94" s="134" t="n">
        <v>0</v>
      </c>
      <c r="CD94" s="8"/>
      <c r="CE94" s="134" t="n">
        <v>0</v>
      </c>
      <c r="CF94" s="8"/>
      <c r="CG94" s="134" t="n">
        <v>0</v>
      </c>
      <c r="CH94" s="8"/>
      <c r="CI94" s="134" t="n">
        <v>0</v>
      </c>
      <c r="CJ94" s="8"/>
      <c r="CK94" s="134" t="n">
        <v>0</v>
      </c>
      <c r="CL94" s="8"/>
      <c r="CM94" s="134" t="n">
        <v>0</v>
      </c>
      <c r="CN94" s="8"/>
      <c r="CO94" s="134" t="n">
        <v>0</v>
      </c>
      <c r="CP94" s="8"/>
      <c r="CQ94" s="134" t="n">
        <v>0</v>
      </c>
      <c r="CR94" s="8"/>
      <c r="CS94" s="134" t="n">
        <v>0</v>
      </c>
      <c r="CT94" s="8"/>
      <c r="CU94" s="134" t="n">
        <v>0</v>
      </c>
      <c r="CV94" s="8"/>
      <c r="CW94" s="134" t="n">
        <v>0</v>
      </c>
      <c r="CX94" s="8"/>
      <c r="CY94" s="134" t="n">
        <v>0</v>
      </c>
      <c r="CZ94" s="8"/>
      <c r="DA94" s="134" t="n">
        <v>20611.56</v>
      </c>
    </row>
    <row r="95" customFormat="false" ht="15" hidden="false" customHeight="false" outlineLevel="0" collapsed="false">
      <c r="B95" s="14"/>
      <c r="C95" s="14"/>
      <c r="D95" s="14"/>
      <c r="E95" s="14"/>
      <c r="F95" s="14"/>
      <c r="G95" s="48" t="s">
        <v>256</v>
      </c>
      <c r="H95" s="14"/>
      <c r="I95" s="134" t="n">
        <v>0</v>
      </c>
      <c r="J95" s="8"/>
      <c r="K95" s="134" t="n">
        <v>0</v>
      </c>
      <c r="L95" s="8"/>
      <c r="M95" s="134" t="n">
        <v>0</v>
      </c>
      <c r="N95" s="8"/>
      <c r="O95" s="134" t="n">
        <v>0</v>
      </c>
      <c r="P95" s="8"/>
      <c r="Q95" s="134" t="n">
        <v>0</v>
      </c>
      <c r="R95" s="8"/>
      <c r="S95" s="134" t="n">
        <v>0</v>
      </c>
      <c r="T95" s="8"/>
      <c r="U95" s="134" t="n">
        <v>0</v>
      </c>
      <c r="V95" s="8"/>
      <c r="W95" s="134" t="n">
        <v>0</v>
      </c>
      <c r="X95" s="8"/>
      <c r="Y95" s="134" t="n">
        <v>0</v>
      </c>
      <c r="Z95" s="8"/>
      <c r="AA95" s="134" t="n">
        <v>0</v>
      </c>
      <c r="AB95" s="8"/>
      <c r="AC95" s="134" t="n">
        <v>0</v>
      </c>
      <c r="AD95" s="8"/>
      <c r="AE95" s="134" t="n">
        <v>0</v>
      </c>
      <c r="AF95" s="8"/>
      <c r="AG95" s="134" t="n">
        <v>0</v>
      </c>
      <c r="AH95" s="8"/>
      <c r="AI95" s="134" t="n">
        <v>0</v>
      </c>
      <c r="AJ95" s="8"/>
      <c r="AK95" s="134" t="n">
        <v>0</v>
      </c>
      <c r="AL95" s="8"/>
      <c r="AM95" s="134" t="n">
        <v>0</v>
      </c>
      <c r="AN95" s="8"/>
      <c r="AO95" s="134" t="n">
        <v>0</v>
      </c>
      <c r="AP95" s="8"/>
      <c r="AQ95" s="134" t="n">
        <v>0</v>
      </c>
      <c r="AR95" s="8"/>
      <c r="AS95" s="134" t="n">
        <v>0</v>
      </c>
      <c r="AT95" s="8"/>
      <c r="AU95" s="134" t="n">
        <v>10017.62</v>
      </c>
      <c r="AV95" s="8"/>
      <c r="AW95" s="134" t="n">
        <v>10017.62</v>
      </c>
      <c r="AX95" s="8"/>
      <c r="AY95" s="134" t="n">
        <v>0</v>
      </c>
      <c r="AZ95" s="8"/>
      <c r="BA95" s="134" t="n">
        <v>0</v>
      </c>
      <c r="BB95" s="8"/>
      <c r="BC95" s="134" t="n">
        <v>0</v>
      </c>
      <c r="BD95" s="8"/>
      <c r="BE95" s="134" t="n">
        <v>0</v>
      </c>
      <c r="BF95" s="8"/>
      <c r="BG95" s="134" t="n">
        <v>0</v>
      </c>
      <c r="BH95" s="8"/>
      <c r="BI95" s="134" t="n">
        <v>0</v>
      </c>
      <c r="BJ95" s="8"/>
      <c r="BK95" s="134" t="n">
        <v>0</v>
      </c>
      <c r="BL95" s="8"/>
      <c r="BM95" s="134" t="n">
        <v>0</v>
      </c>
      <c r="BN95" s="8"/>
      <c r="BO95" s="134" t="n">
        <v>0</v>
      </c>
      <c r="BP95" s="8"/>
      <c r="BQ95" s="134" t="n">
        <v>0</v>
      </c>
      <c r="BR95" s="8"/>
      <c r="BS95" s="134" t="n">
        <v>0</v>
      </c>
      <c r="BT95" s="8"/>
      <c r="BU95" s="134" t="n">
        <v>0</v>
      </c>
      <c r="BV95" s="8"/>
      <c r="BW95" s="134" t="n">
        <v>0</v>
      </c>
      <c r="BX95" s="8"/>
      <c r="BY95" s="134" t="n">
        <v>0</v>
      </c>
      <c r="BZ95" s="8"/>
      <c r="CA95" s="134" t="n">
        <v>0</v>
      </c>
      <c r="CB95" s="8"/>
      <c r="CC95" s="134" t="n">
        <v>0</v>
      </c>
      <c r="CD95" s="8"/>
      <c r="CE95" s="134" t="n">
        <v>0</v>
      </c>
      <c r="CF95" s="8"/>
      <c r="CG95" s="134" t="n">
        <v>0</v>
      </c>
      <c r="CH95" s="8"/>
      <c r="CI95" s="134" t="n">
        <v>0</v>
      </c>
      <c r="CJ95" s="8"/>
      <c r="CK95" s="134" t="n">
        <v>0</v>
      </c>
      <c r="CL95" s="8"/>
      <c r="CM95" s="134" t="n">
        <v>0</v>
      </c>
      <c r="CN95" s="8"/>
      <c r="CO95" s="134" t="n">
        <v>0</v>
      </c>
      <c r="CP95" s="8"/>
      <c r="CQ95" s="134" t="n">
        <v>0</v>
      </c>
      <c r="CR95" s="8"/>
      <c r="CS95" s="134" t="n">
        <v>0</v>
      </c>
      <c r="CT95" s="8"/>
      <c r="CU95" s="134" t="n">
        <v>0</v>
      </c>
      <c r="CV95" s="8"/>
      <c r="CW95" s="134" t="n">
        <v>0</v>
      </c>
      <c r="CX95" s="8"/>
      <c r="CY95" s="134" t="n">
        <v>0</v>
      </c>
      <c r="CZ95" s="8"/>
      <c r="DA95" s="134" t="n">
        <v>10017.62</v>
      </c>
    </row>
    <row r="96" customFormat="false" ht="15" hidden="false" customHeight="false" outlineLevel="0" collapsed="false">
      <c r="B96" s="14"/>
      <c r="C96" s="14"/>
      <c r="D96" s="14"/>
      <c r="E96" s="14"/>
      <c r="F96" s="14"/>
      <c r="G96" s="48" t="s">
        <v>257</v>
      </c>
      <c r="H96" s="14"/>
      <c r="I96" s="134" t="n">
        <v>0</v>
      </c>
      <c r="J96" s="8"/>
      <c r="K96" s="134" t="n">
        <v>0</v>
      </c>
      <c r="L96" s="8"/>
      <c r="M96" s="134" t="n">
        <v>0</v>
      </c>
      <c r="N96" s="8"/>
      <c r="O96" s="134" t="n">
        <v>0</v>
      </c>
      <c r="P96" s="8"/>
      <c r="Q96" s="134" t="n">
        <v>0</v>
      </c>
      <c r="R96" s="8"/>
      <c r="S96" s="134" t="n">
        <v>0</v>
      </c>
      <c r="T96" s="8"/>
      <c r="U96" s="134" t="n">
        <v>0</v>
      </c>
      <c r="V96" s="8"/>
      <c r="W96" s="134" t="n">
        <v>0</v>
      </c>
      <c r="X96" s="8"/>
      <c r="Y96" s="134" t="n">
        <v>0</v>
      </c>
      <c r="Z96" s="8"/>
      <c r="AA96" s="134" t="n">
        <v>0</v>
      </c>
      <c r="AB96" s="8"/>
      <c r="AC96" s="134" t="n">
        <v>0</v>
      </c>
      <c r="AD96" s="8"/>
      <c r="AE96" s="134" t="n">
        <v>0</v>
      </c>
      <c r="AF96" s="8"/>
      <c r="AG96" s="134" t="n">
        <v>0</v>
      </c>
      <c r="AH96" s="8"/>
      <c r="AI96" s="134" t="n">
        <v>0</v>
      </c>
      <c r="AJ96" s="8"/>
      <c r="AK96" s="134" t="n">
        <v>0</v>
      </c>
      <c r="AL96" s="8"/>
      <c r="AM96" s="134" t="n">
        <v>0</v>
      </c>
      <c r="AN96" s="8"/>
      <c r="AO96" s="134" t="n">
        <v>0</v>
      </c>
      <c r="AP96" s="8"/>
      <c r="AQ96" s="134" t="n">
        <v>0</v>
      </c>
      <c r="AR96" s="8"/>
      <c r="AS96" s="134" t="n">
        <v>0</v>
      </c>
      <c r="AT96" s="8"/>
      <c r="AU96" s="134" t="n">
        <v>51493.67</v>
      </c>
      <c r="AV96" s="8"/>
      <c r="AW96" s="134" t="n">
        <v>51493.67</v>
      </c>
      <c r="AX96" s="8"/>
      <c r="AY96" s="134" t="n">
        <v>0</v>
      </c>
      <c r="AZ96" s="8"/>
      <c r="BA96" s="134" t="n">
        <v>0</v>
      </c>
      <c r="BB96" s="8"/>
      <c r="BC96" s="134" t="n">
        <v>0</v>
      </c>
      <c r="BD96" s="8"/>
      <c r="BE96" s="134" t="n">
        <v>0</v>
      </c>
      <c r="BF96" s="8"/>
      <c r="BG96" s="134" t="n">
        <v>0</v>
      </c>
      <c r="BH96" s="8"/>
      <c r="BI96" s="134" t="n">
        <v>0</v>
      </c>
      <c r="BJ96" s="8"/>
      <c r="BK96" s="134" t="n">
        <v>0</v>
      </c>
      <c r="BL96" s="8"/>
      <c r="BM96" s="134" t="n">
        <v>0</v>
      </c>
      <c r="BN96" s="8"/>
      <c r="BO96" s="134" t="n">
        <v>0</v>
      </c>
      <c r="BP96" s="8"/>
      <c r="BQ96" s="134" t="n">
        <v>0</v>
      </c>
      <c r="BR96" s="8"/>
      <c r="BS96" s="134" t="n">
        <v>0</v>
      </c>
      <c r="BT96" s="8"/>
      <c r="BU96" s="134" t="n">
        <v>0</v>
      </c>
      <c r="BV96" s="8"/>
      <c r="BW96" s="134" t="n">
        <v>0</v>
      </c>
      <c r="BX96" s="8"/>
      <c r="BY96" s="134" t="n">
        <v>0</v>
      </c>
      <c r="BZ96" s="8"/>
      <c r="CA96" s="134" t="n">
        <v>0</v>
      </c>
      <c r="CB96" s="8"/>
      <c r="CC96" s="134" t="n">
        <v>0</v>
      </c>
      <c r="CD96" s="8"/>
      <c r="CE96" s="134" t="n">
        <v>0</v>
      </c>
      <c r="CF96" s="8"/>
      <c r="CG96" s="134" t="n">
        <v>0</v>
      </c>
      <c r="CH96" s="8"/>
      <c r="CI96" s="134" t="n">
        <v>0</v>
      </c>
      <c r="CJ96" s="8"/>
      <c r="CK96" s="134" t="n">
        <v>0</v>
      </c>
      <c r="CL96" s="8"/>
      <c r="CM96" s="134" t="n">
        <v>0</v>
      </c>
      <c r="CN96" s="8"/>
      <c r="CO96" s="134" t="n">
        <v>0</v>
      </c>
      <c r="CP96" s="8"/>
      <c r="CQ96" s="134" t="n">
        <v>0</v>
      </c>
      <c r="CR96" s="8"/>
      <c r="CS96" s="134" t="n">
        <v>0</v>
      </c>
      <c r="CT96" s="8"/>
      <c r="CU96" s="134" t="n">
        <v>0</v>
      </c>
      <c r="CV96" s="8"/>
      <c r="CW96" s="134" t="n">
        <v>0</v>
      </c>
      <c r="CX96" s="8"/>
      <c r="CY96" s="134" t="n">
        <v>0</v>
      </c>
      <c r="CZ96" s="8"/>
      <c r="DA96" s="134" t="n">
        <v>51493.67</v>
      </c>
    </row>
    <row r="97" customFormat="false" ht="15" hidden="false" customHeight="false" outlineLevel="0" collapsed="false">
      <c r="B97" s="14"/>
      <c r="C97" s="14"/>
      <c r="D97" s="14"/>
      <c r="E97" s="14"/>
      <c r="F97" s="14"/>
      <c r="G97" s="48" t="s">
        <v>258</v>
      </c>
      <c r="H97" s="14"/>
      <c r="I97" s="134" t="n">
        <v>0</v>
      </c>
      <c r="J97" s="8"/>
      <c r="K97" s="134" t="n">
        <v>0</v>
      </c>
      <c r="L97" s="8"/>
      <c r="M97" s="134" t="n">
        <v>0</v>
      </c>
      <c r="N97" s="8"/>
      <c r="O97" s="134" t="n">
        <v>0</v>
      </c>
      <c r="P97" s="8"/>
      <c r="Q97" s="134" t="n">
        <v>0</v>
      </c>
      <c r="R97" s="8"/>
      <c r="S97" s="134" t="n">
        <v>0</v>
      </c>
      <c r="T97" s="8"/>
      <c r="U97" s="134" t="n">
        <v>0</v>
      </c>
      <c r="V97" s="8"/>
      <c r="W97" s="134" t="n">
        <v>0</v>
      </c>
      <c r="X97" s="8"/>
      <c r="Y97" s="134" t="n">
        <v>0</v>
      </c>
      <c r="Z97" s="8"/>
      <c r="AA97" s="134" t="n">
        <v>0</v>
      </c>
      <c r="AB97" s="8"/>
      <c r="AC97" s="134" t="n">
        <v>0</v>
      </c>
      <c r="AD97" s="8"/>
      <c r="AE97" s="134" t="n">
        <v>0</v>
      </c>
      <c r="AF97" s="8"/>
      <c r="AG97" s="134" t="n">
        <v>0</v>
      </c>
      <c r="AH97" s="8"/>
      <c r="AI97" s="134" t="n">
        <v>0</v>
      </c>
      <c r="AJ97" s="8"/>
      <c r="AK97" s="134" t="n">
        <v>0</v>
      </c>
      <c r="AL97" s="8"/>
      <c r="AM97" s="134" t="n">
        <v>0</v>
      </c>
      <c r="AN97" s="8"/>
      <c r="AO97" s="134" t="n">
        <v>0</v>
      </c>
      <c r="AP97" s="8"/>
      <c r="AQ97" s="134" t="n">
        <v>0</v>
      </c>
      <c r="AR97" s="8"/>
      <c r="AS97" s="134" t="n">
        <v>0</v>
      </c>
      <c r="AT97" s="8"/>
      <c r="AU97" s="134" t="n">
        <v>651.81</v>
      </c>
      <c r="AV97" s="8"/>
      <c r="AW97" s="134" t="n">
        <v>651.81</v>
      </c>
      <c r="AX97" s="8"/>
      <c r="AY97" s="134" t="n">
        <v>0</v>
      </c>
      <c r="AZ97" s="8"/>
      <c r="BA97" s="134" t="n">
        <v>0</v>
      </c>
      <c r="BB97" s="8"/>
      <c r="BC97" s="134" t="n">
        <v>0</v>
      </c>
      <c r="BD97" s="8"/>
      <c r="BE97" s="134" t="n">
        <v>0</v>
      </c>
      <c r="BF97" s="8"/>
      <c r="BG97" s="134" t="n">
        <v>0</v>
      </c>
      <c r="BH97" s="8"/>
      <c r="BI97" s="134" t="n">
        <v>0</v>
      </c>
      <c r="BJ97" s="8"/>
      <c r="BK97" s="134" t="n">
        <v>0</v>
      </c>
      <c r="BL97" s="8"/>
      <c r="BM97" s="134" t="n">
        <v>0</v>
      </c>
      <c r="BN97" s="8"/>
      <c r="BO97" s="134" t="n">
        <v>0</v>
      </c>
      <c r="BP97" s="8"/>
      <c r="BQ97" s="134" t="n">
        <v>0</v>
      </c>
      <c r="BR97" s="8"/>
      <c r="BS97" s="134" t="n">
        <v>0</v>
      </c>
      <c r="BT97" s="8"/>
      <c r="BU97" s="134" t="n">
        <v>0</v>
      </c>
      <c r="BV97" s="8"/>
      <c r="BW97" s="134" t="n">
        <v>0</v>
      </c>
      <c r="BX97" s="8"/>
      <c r="BY97" s="134" t="n">
        <v>0</v>
      </c>
      <c r="BZ97" s="8"/>
      <c r="CA97" s="134" t="n">
        <v>0</v>
      </c>
      <c r="CB97" s="8"/>
      <c r="CC97" s="134" t="n">
        <v>0</v>
      </c>
      <c r="CD97" s="8"/>
      <c r="CE97" s="134" t="n">
        <v>0</v>
      </c>
      <c r="CF97" s="8"/>
      <c r="CG97" s="134" t="n">
        <v>0</v>
      </c>
      <c r="CH97" s="8"/>
      <c r="CI97" s="134" t="n">
        <v>0</v>
      </c>
      <c r="CJ97" s="8"/>
      <c r="CK97" s="134" t="n">
        <v>0</v>
      </c>
      <c r="CL97" s="8"/>
      <c r="CM97" s="134" t="n">
        <v>0</v>
      </c>
      <c r="CN97" s="8"/>
      <c r="CO97" s="134" t="n">
        <v>0</v>
      </c>
      <c r="CP97" s="8"/>
      <c r="CQ97" s="134" t="n">
        <v>0</v>
      </c>
      <c r="CR97" s="8"/>
      <c r="CS97" s="134" t="n">
        <v>0</v>
      </c>
      <c r="CT97" s="8"/>
      <c r="CU97" s="134" t="n">
        <v>0</v>
      </c>
      <c r="CV97" s="8"/>
      <c r="CW97" s="134" t="n">
        <v>0</v>
      </c>
      <c r="CX97" s="8"/>
      <c r="CY97" s="134" t="n">
        <v>0</v>
      </c>
      <c r="CZ97" s="8"/>
      <c r="DA97" s="134" t="n">
        <v>651.81</v>
      </c>
    </row>
    <row r="98" customFormat="false" ht="15" hidden="false" customHeight="false" outlineLevel="0" collapsed="false">
      <c r="B98" s="14"/>
      <c r="C98" s="14"/>
      <c r="D98" s="14"/>
      <c r="E98" s="14"/>
      <c r="F98" s="14"/>
      <c r="G98" s="48" t="s">
        <v>260</v>
      </c>
      <c r="H98" s="14"/>
      <c r="I98" s="134" t="n">
        <v>0</v>
      </c>
      <c r="J98" s="8"/>
      <c r="K98" s="134" t="n">
        <v>0</v>
      </c>
      <c r="L98" s="8"/>
      <c r="M98" s="134" t="n">
        <v>0</v>
      </c>
      <c r="N98" s="8"/>
      <c r="O98" s="134" t="n">
        <v>0</v>
      </c>
      <c r="P98" s="8"/>
      <c r="Q98" s="134" t="n">
        <v>0</v>
      </c>
      <c r="R98" s="8"/>
      <c r="S98" s="134" t="n">
        <v>0</v>
      </c>
      <c r="T98" s="8"/>
      <c r="U98" s="134" t="n">
        <v>0</v>
      </c>
      <c r="V98" s="8"/>
      <c r="W98" s="134" t="n">
        <v>0</v>
      </c>
      <c r="X98" s="8"/>
      <c r="Y98" s="134" t="n">
        <v>0</v>
      </c>
      <c r="Z98" s="8"/>
      <c r="AA98" s="134" t="n">
        <v>0</v>
      </c>
      <c r="AB98" s="8"/>
      <c r="AC98" s="134" t="n">
        <v>0</v>
      </c>
      <c r="AD98" s="8"/>
      <c r="AE98" s="134" t="n">
        <v>0</v>
      </c>
      <c r="AF98" s="8"/>
      <c r="AG98" s="134" t="n">
        <v>0</v>
      </c>
      <c r="AH98" s="8"/>
      <c r="AI98" s="134" t="n">
        <v>0</v>
      </c>
      <c r="AJ98" s="8"/>
      <c r="AK98" s="134" t="n">
        <v>0</v>
      </c>
      <c r="AL98" s="8"/>
      <c r="AM98" s="134" t="n">
        <v>0</v>
      </c>
      <c r="AN98" s="8"/>
      <c r="AO98" s="134" t="n">
        <v>0</v>
      </c>
      <c r="AP98" s="8"/>
      <c r="AQ98" s="134" t="n">
        <v>0</v>
      </c>
      <c r="AR98" s="8"/>
      <c r="AS98" s="134" t="n">
        <v>0</v>
      </c>
      <c r="AT98" s="8"/>
      <c r="AU98" s="134" t="n">
        <v>1522.8</v>
      </c>
      <c r="AV98" s="8"/>
      <c r="AW98" s="134" t="n">
        <v>1522.8</v>
      </c>
      <c r="AX98" s="8"/>
      <c r="AY98" s="134" t="n">
        <v>0</v>
      </c>
      <c r="AZ98" s="8"/>
      <c r="BA98" s="134" t="n">
        <v>0</v>
      </c>
      <c r="BB98" s="8"/>
      <c r="BC98" s="134" t="n">
        <v>0</v>
      </c>
      <c r="BD98" s="8"/>
      <c r="BE98" s="134" t="n">
        <v>0</v>
      </c>
      <c r="BF98" s="8"/>
      <c r="BG98" s="134" t="n">
        <v>0</v>
      </c>
      <c r="BH98" s="8"/>
      <c r="BI98" s="134" t="n">
        <v>0</v>
      </c>
      <c r="BJ98" s="8"/>
      <c r="BK98" s="134" t="n">
        <v>0</v>
      </c>
      <c r="BL98" s="8"/>
      <c r="BM98" s="134" t="n">
        <v>0</v>
      </c>
      <c r="BN98" s="8"/>
      <c r="BO98" s="134" t="n">
        <v>0</v>
      </c>
      <c r="BP98" s="8"/>
      <c r="BQ98" s="134" t="n">
        <v>0</v>
      </c>
      <c r="BR98" s="8"/>
      <c r="BS98" s="134" t="n">
        <v>0</v>
      </c>
      <c r="BT98" s="8"/>
      <c r="BU98" s="134" t="n">
        <v>0</v>
      </c>
      <c r="BV98" s="8"/>
      <c r="BW98" s="134" t="n">
        <v>0</v>
      </c>
      <c r="BX98" s="8"/>
      <c r="BY98" s="134" t="n">
        <v>0</v>
      </c>
      <c r="BZ98" s="8"/>
      <c r="CA98" s="134" t="n">
        <v>0</v>
      </c>
      <c r="CB98" s="8"/>
      <c r="CC98" s="134" t="n">
        <v>0</v>
      </c>
      <c r="CD98" s="8"/>
      <c r="CE98" s="134" t="n">
        <v>0</v>
      </c>
      <c r="CF98" s="8"/>
      <c r="CG98" s="134" t="n">
        <v>0</v>
      </c>
      <c r="CH98" s="8"/>
      <c r="CI98" s="134" t="n">
        <v>0</v>
      </c>
      <c r="CJ98" s="8"/>
      <c r="CK98" s="134" t="n">
        <v>0</v>
      </c>
      <c r="CL98" s="8"/>
      <c r="CM98" s="134" t="n">
        <v>0</v>
      </c>
      <c r="CN98" s="8"/>
      <c r="CO98" s="134" t="n">
        <v>0</v>
      </c>
      <c r="CP98" s="8"/>
      <c r="CQ98" s="134" t="n">
        <v>0</v>
      </c>
      <c r="CR98" s="8"/>
      <c r="CS98" s="134" t="n">
        <v>0</v>
      </c>
      <c r="CT98" s="8"/>
      <c r="CU98" s="134" t="n">
        <v>0</v>
      </c>
      <c r="CV98" s="8"/>
      <c r="CW98" s="134" t="n">
        <v>0</v>
      </c>
      <c r="CX98" s="8"/>
      <c r="CY98" s="134" t="n">
        <v>0</v>
      </c>
      <c r="CZ98" s="8"/>
      <c r="DA98" s="134" t="n">
        <v>1522.8</v>
      </c>
    </row>
    <row r="99" customFormat="false" ht="15" hidden="false" customHeight="false" outlineLevel="0" collapsed="false">
      <c r="B99" s="14"/>
      <c r="C99" s="14"/>
      <c r="D99" s="14"/>
      <c r="E99" s="14"/>
      <c r="F99" s="14"/>
      <c r="G99" s="48" t="s">
        <v>261</v>
      </c>
      <c r="H99" s="14"/>
      <c r="I99" s="134" t="n">
        <v>0</v>
      </c>
      <c r="J99" s="8"/>
      <c r="K99" s="134" t="n">
        <v>0</v>
      </c>
      <c r="L99" s="8"/>
      <c r="M99" s="134" t="n">
        <v>0</v>
      </c>
      <c r="N99" s="8"/>
      <c r="O99" s="134" t="n">
        <v>0</v>
      </c>
      <c r="P99" s="8"/>
      <c r="Q99" s="134" t="n">
        <v>0</v>
      </c>
      <c r="R99" s="8"/>
      <c r="S99" s="134" t="n">
        <v>0</v>
      </c>
      <c r="T99" s="8"/>
      <c r="U99" s="134" t="n">
        <v>0</v>
      </c>
      <c r="V99" s="8"/>
      <c r="W99" s="134" t="n">
        <v>0</v>
      </c>
      <c r="X99" s="8"/>
      <c r="Y99" s="134" t="n">
        <v>0</v>
      </c>
      <c r="Z99" s="8"/>
      <c r="AA99" s="134" t="n">
        <v>0</v>
      </c>
      <c r="AB99" s="8"/>
      <c r="AC99" s="134" t="n">
        <v>0</v>
      </c>
      <c r="AD99" s="8"/>
      <c r="AE99" s="134" t="n">
        <v>0</v>
      </c>
      <c r="AF99" s="8"/>
      <c r="AG99" s="134" t="n">
        <v>0</v>
      </c>
      <c r="AH99" s="8"/>
      <c r="AI99" s="134" t="n">
        <v>0</v>
      </c>
      <c r="AJ99" s="8"/>
      <c r="AK99" s="134" t="n">
        <v>0</v>
      </c>
      <c r="AL99" s="8"/>
      <c r="AM99" s="134" t="n">
        <v>0</v>
      </c>
      <c r="AN99" s="8"/>
      <c r="AO99" s="134" t="n">
        <v>0</v>
      </c>
      <c r="AP99" s="8"/>
      <c r="AQ99" s="134" t="n">
        <v>0</v>
      </c>
      <c r="AR99" s="8"/>
      <c r="AS99" s="134" t="n">
        <v>0</v>
      </c>
      <c r="AT99" s="8"/>
      <c r="AU99" s="134" t="n">
        <v>2050</v>
      </c>
      <c r="AV99" s="8"/>
      <c r="AW99" s="134" t="n">
        <v>2050</v>
      </c>
      <c r="AX99" s="8"/>
      <c r="AY99" s="134" t="n">
        <v>0</v>
      </c>
      <c r="AZ99" s="8"/>
      <c r="BA99" s="134" t="n">
        <v>0</v>
      </c>
      <c r="BB99" s="8"/>
      <c r="BC99" s="134" t="n">
        <v>0</v>
      </c>
      <c r="BD99" s="8"/>
      <c r="BE99" s="134" t="n">
        <v>0</v>
      </c>
      <c r="BF99" s="8"/>
      <c r="BG99" s="134" t="n">
        <v>0</v>
      </c>
      <c r="BH99" s="8"/>
      <c r="BI99" s="134" t="n">
        <v>0</v>
      </c>
      <c r="BJ99" s="8"/>
      <c r="BK99" s="134" t="n">
        <v>0</v>
      </c>
      <c r="BL99" s="8"/>
      <c r="BM99" s="134" t="n">
        <v>0</v>
      </c>
      <c r="BN99" s="8"/>
      <c r="BO99" s="134" t="n">
        <v>0</v>
      </c>
      <c r="BP99" s="8"/>
      <c r="BQ99" s="134" t="n">
        <v>0</v>
      </c>
      <c r="BR99" s="8"/>
      <c r="BS99" s="134" t="n">
        <v>0</v>
      </c>
      <c r="BT99" s="8"/>
      <c r="BU99" s="134" t="n">
        <v>0</v>
      </c>
      <c r="BV99" s="8"/>
      <c r="BW99" s="134" t="n">
        <v>0</v>
      </c>
      <c r="BX99" s="8"/>
      <c r="BY99" s="134" t="n">
        <v>0</v>
      </c>
      <c r="BZ99" s="8"/>
      <c r="CA99" s="134" t="n">
        <v>0</v>
      </c>
      <c r="CB99" s="8"/>
      <c r="CC99" s="134" t="n">
        <v>0</v>
      </c>
      <c r="CD99" s="8"/>
      <c r="CE99" s="134" t="n">
        <v>0</v>
      </c>
      <c r="CF99" s="8"/>
      <c r="CG99" s="134" t="n">
        <v>0</v>
      </c>
      <c r="CH99" s="8"/>
      <c r="CI99" s="134" t="n">
        <v>0</v>
      </c>
      <c r="CJ99" s="8"/>
      <c r="CK99" s="134" t="n">
        <v>0</v>
      </c>
      <c r="CL99" s="8"/>
      <c r="CM99" s="134" t="n">
        <v>0</v>
      </c>
      <c r="CN99" s="8"/>
      <c r="CO99" s="134" t="n">
        <v>0</v>
      </c>
      <c r="CP99" s="8"/>
      <c r="CQ99" s="134" t="n">
        <v>0</v>
      </c>
      <c r="CR99" s="8"/>
      <c r="CS99" s="134" t="n">
        <v>0</v>
      </c>
      <c r="CT99" s="8"/>
      <c r="CU99" s="134" t="n">
        <v>0</v>
      </c>
      <c r="CV99" s="8"/>
      <c r="CW99" s="134" t="n">
        <v>0</v>
      </c>
      <c r="CX99" s="8"/>
      <c r="CY99" s="134" t="n">
        <v>0</v>
      </c>
      <c r="CZ99" s="8"/>
      <c r="DA99" s="134" t="n">
        <v>2050</v>
      </c>
    </row>
    <row r="100" customFormat="false" ht="15" hidden="false" customHeight="false" outlineLevel="0" collapsed="false">
      <c r="B100" s="14"/>
      <c r="C100" s="14"/>
      <c r="D100" s="14"/>
      <c r="E100" s="14"/>
      <c r="F100" s="14"/>
      <c r="G100" s="48" t="s">
        <v>263</v>
      </c>
      <c r="H100" s="14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</row>
    <row r="101" customFormat="false" ht="15" hidden="false" customHeight="false" outlineLevel="0" collapsed="false">
      <c r="B101" s="14"/>
      <c r="C101" s="14"/>
      <c r="D101" s="14"/>
      <c r="E101" s="14"/>
      <c r="F101" s="14"/>
      <c r="G101" s="14"/>
      <c r="H101" s="48" t="s">
        <v>264</v>
      </c>
      <c r="I101" s="134" t="n">
        <v>0</v>
      </c>
      <c r="J101" s="8"/>
      <c r="K101" s="134" t="n">
        <v>0</v>
      </c>
      <c r="L101" s="8"/>
      <c r="M101" s="134" t="n">
        <v>0</v>
      </c>
      <c r="N101" s="8"/>
      <c r="O101" s="134" t="n">
        <v>0</v>
      </c>
      <c r="P101" s="8"/>
      <c r="Q101" s="134" t="n">
        <v>0</v>
      </c>
      <c r="R101" s="8"/>
      <c r="S101" s="134" t="n">
        <v>0</v>
      </c>
      <c r="T101" s="8"/>
      <c r="U101" s="134" t="n">
        <v>0</v>
      </c>
      <c r="V101" s="8"/>
      <c r="W101" s="134" t="n">
        <v>0</v>
      </c>
      <c r="X101" s="8"/>
      <c r="Y101" s="134" t="n">
        <v>0</v>
      </c>
      <c r="Z101" s="8"/>
      <c r="AA101" s="134" t="n">
        <v>0</v>
      </c>
      <c r="AB101" s="8"/>
      <c r="AC101" s="134" t="n">
        <v>0</v>
      </c>
      <c r="AD101" s="8"/>
      <c r="AE101" s="134" t="n">
        <v>0</v>
      </c>
      <c r="AF101" s="8"/>
      <c r="AG101" s="134" t="n">
        <v>0</v>
      </c>
      <c r="AH101" s="8"/>
      <c r="AI101" s="134" t="n">
        <v>0</v>
      </c>
      <c r="AJ101" s="8"/>
      <c r="AK101" s="134" t="n">
        <v>0</v>
      </c>
      <c r="AL101" s="8"/>
      <c r="AM101" s="134" t="n">
        <v>0</v>
      </c>
      <c r="AN101" s="8"/>
      <c r="AO101" s="134" t="n">
        <v>0</v>
      </c>
      <c r="AP101" s="8"/>
      <c r="AQ101" s="134" t="n">
        <v>0</v>
      </c>
      <c r="AR101" s="8"/>
      <c r="AS101" s="134" t="n">
        <v>0</v>
      </c>
      <c r="AT101" s="8"/>
      <c r="AU101" s="134" t="n">
        <v>8625</v>
      </c>
      <c r="AV101" s="8"/>
      <c r="AW101" s="134" t="n">
        <v>8625</v>
      </c>
      <c r="AX101" s="8"/>
      <c r="AY101" s="134" t="n">
        <v>0</v>
      </c>
      <c r="AZ101" s="8"/>
      <c r="BA101" s="134" t="n">
        <v>0</v>
      </c>
      <c r="BB101" s="8"/>
      <c r="BC101" s="134" t="n">
        <v>0</v>
      </c>
      <c r="BD101" s="8"/>
      <c r="BE101" s="134" t="n">
        <v>0</v>
      </c>
      <c r="BF101" s="8"/>
      <c r="BG101" s="134" t="n">
        <v>0</v>
      </c>
      <c r="BH101" s="8"/>
      <c r="BI101" s="134" t="n">
        <v>0</v>
      </c>
      <c r="BJ101" s="8"/>
      <c r="BK101" s="134" t="n">
        <v>0</v>
      </c>
      <c r="BL101" s="8"/>
      <c r="BM101" s="134" t="n">
        <v>0</v>
      </c>
      <c r="BN101" s="8"/>
      <c r="BO101" s="134" t="n">
        <v>0</v>
      </c>
      <c r="BP101" s="8"/>
      <c r="BQ101" s="134" t="n">
        <v>0</v>
      </c>
      <c r="BR101" s="8"/>
      <c r="BS101" s="134" t="n">
        <v>0</v>
      </c>
      <c r="BT101" s="8"/>
      <c r="BU101" s="134" t="n">
        <v>0</v>
      </c>
      <c r="BV101" s="8"/>
      <c r="BW101" s="134" t="n">
        <v>0</v>
      </c>
      <c r="BX101" s="8"/>
      <c r="BY101" s="134" t="n">
        <v>0</v>
      </c>
      <c r="BZ101" s="8"/>
      <c r="CA101" s="134" t="n">
        <v>0</v>
      </c>
      <c r="CB101" s="8"/>
      <c r="CC101" s="134" t="n">
        <v>0</v>
      </c>
      <c r="CD101" s="8"/>
      <c r="CE101" s="134" t="n">
        <v>0</v>
      </c>
      <c r="CF101" s="8"/>
      <c r="CG101" s="134" t="n">
        <v>0</v>
      </c>
      <c r="CH101" s="8"/>
      <c r="CI101" s="134" t="n">
        <v>0</v>
      </c>
      <c r="CJ101" s="8"/>
      <c r="CK101" s="134" t="n">
        <v>0</v>
      </c>
      <c r="CL101" s="8"/>
      <c r="CM101" s="134" t="n">
        <v>0</v>
      </c>
      <c r="CN101" s="8"/>
      <c r="CO101" s="134" t="n">
        <v>0</v>
      </c>
      <c r="CP101" s="8"/>
      <c r="CQ101" s="134" t="n">
        <v>0</v>
      </c>
      <c r="CR101" s="8"/>
      <c r="CS101" s="134" t="n">
        <v>0</v>
      </c>
      <c r="CT101" s="8"/>
      <c r="CU101" s="134" t="n">
        <v>0</v>
      </c>
      <c r="CV101" s="8"/>
      <c r="CW101" s="134" t="n">
        <v>0</v>
      </c>
      <c r="CX101" s="8"/>
      <c r="CY101" s="134" t="n">
        <v>0</v>
      </c>
      <c r="CZ101" s="8"/>
      <c r="DA101" s="134" t="n">
        <v>8625</v>
      </c>
    </row>
    <row r="102" customFormat="false" ht="15" hidden="false" customHeight="false" outlineLevel="0" collapsed="false">
      <c r="B102" s="14"/>
      <c r="C102" s="14"/>
      <c r="D102" s="14"/>
      <c r="E102" s="14"/>
      <c r="F102" s="14"/>
      <c r="G102" s="14"/>
      <c r="H102" s="48" t="s">
        <v>266</v>
      </c>
      <c r="I102" s="134" t="n">
        <v>0</v>
      </c>
      <c r="J102" s="8"/>
      <c r="K102" s="134" t="n">
        <v>0</v>
      </c>
      <c r="L102" s="8"/>
      <c r="M102" s="134" t="n">
        <v>0</v>
      </c>
      <c r="N102" s="8"/>
      <c r="O102" s="134" t="n">
        <v>0</v>
      </c>
      <c r="P102" s="8"/>
      <c r="Q102" s="134" t="n">
        <v>0</v>
      </c>
      <c r="R102" s="8"/>
      <c r="S102" s="134" t="n">
        <v>0</v>
      </c>
      <c r="T102" s="8"/>
      <c r="U102" s="134" t="n">
        <v>0</v>
      </c>
      <c r="V102" s="8"/>
      <c r="W102" s="134" t="n">
        <v>0</v>
      </c>
      <c r="X102" s="8"/>
      <c r="Y102" s="134" t="n">
        <v>0</v>
      </c>
      <c r="Z102" s="8"/>
      <c r="AA102" s="134" t="n">
        <v>0</v>
      </c>
      <c r="AB102" s="8"/>
      <c r="AC102" s="134" t="n">
        <v>0</v>
      </c>
      <c r="AD102" s="8"/>
      <c r="AE102" s="134" t="n">
        <v>0</v>
      </c>
      <c r="AF102" s="8"/>
      <c r="AG102" s="134" t="n">
        <v>0</v>
      </c>
      <c r="AH102" s="8"/>
      <c r="AI102" s="134" t="n">
        <v>0</v>
      </c>
      <c r="AJ102" s="8"/>
      <c r="AK102" s="134" t="n">
        <v>0</v>
      </c>
      <c r="AL102" s="8"/>
      <c r="AM102" s="134" t="n">
        <v>0</v>
      </c>
      <c r="AN102" s="8"/>
      <c r="AO102" s="134" t="n">
        <v>0</v>
      </c>
      <c r="AP102" s="8"/>
      <c r="AQ102" s="134" t="n">
        <v>0</v>
      </c>
      <c r="AR102" s="8"/>
      <c r="AS102" s="134" t="n">
        <v>0</v>
      </c>
      <c r="AT102" s="8"/>
      <c r="AU102" s="134" t="n">
        <v>14968</v>
      </c>
      <c r="AV102" s="8"/>
      <c r="AW102" s="134" t="n">
        <v>14968</v>
      </c>
      <c r="AX102" s="8"/>
      <c r="AY102" s="134" t="n">
        <v>0</v>
      </c>
      <c r="AZ102" s="8"/>
      <c r="BA102" s="134" t="n">
        <v>0</v>
      </c>
      <c r="BB102" s="8"/>
      <c r="BC102" s="134" t="n">
        <v>0</v>
      </c>
      <c r="BD102" s="8"/>
      <c r="BE102" s="134" t="n">
        <v>0</v>
      </c>
      <c r="BF102" s="8"/>
      <c r="BG102" s="134" t="n">
        <v>0</v>
      </c>
      <c r="BH102" s="8"/>
      <c r="BI102" s="134" t="n">
        <v>0</v>
      </c>
      <c r="BJ102" s="8"/>
      <c r="BK102" s="134" t="n">
        <v>0</v>
      </c>
      <c r="BL102" s="8"/>
      <c r="BM102" s="134" t="n">
        <v>0</v>
      </c>
      <c r="BN102" s="8"/>
      <c r="BO102" s="134" t="n">
        <v>0</v>
      </c>
      <c r="BP102" s="8"/>
      <c r="BQ102" s="134" t="n">
        <v>0</v>
      </c>
      <c r="BR102" s="8"/>
      <c r="BS102" s="134" t="n">
        <v>0</v>
      </c>
      <c r="BT102" s="8"/>
      <c r="BU102" s="134" t="n">
        <v>0</v>
      </c>
      <c r="BV102" s="8"/>
      <c r="BW102" s="134" t="n">
        <v>0</v>
      </c>
      <c r="BX102" s="8"/>
      <c r="BY102" s="134" t="n">
        <v>0</v>
      </c>
      <c r="BZ102" s="8"/>
      <c r="CA102" s="134" t="n">
        <v>0</v>
      </c>
      <c r="CB102" s="8"/>
      <c r="CC102" s="134" t="n">
        <v>0</v>
      </c>
      <c r="CD102" s="8"/>
      <c r="CE102" s="134" t="n">
        <v>0</v>
      </c>
      <c r="CF102" s="8"/>
      <c r="CG102" s="134" t="n">
        <v>0</v>
      </c>
      <c r="CH102" s="8"/>
      <c r="CI102" s="134" t="n">
        <v>0</v>
      </c>
      <c r="CJ102" s="8"/>
      <c r="CK102" s="134" t="n">
        <v>0</v>
      </c>
      <c r="CL102" s="8"/>
      <c r="CM102" s="134" t="n">
        <v>0</v>
      </c>
      <c r="CN102" s="8"/>
      <c r="CO102" s="134" t="n">
        <v>0</v>
      </c>
      <c r="CP102" s="8"/>
      <c r="CQ102" s="134" t="n">
        <v>0</v>
      </c>
      <c r="CR102" s="8"/>
      <c r="CS102" s="134" t="n">
        <v>0</v>
      </c>
      <c r="CT102" s="8"/>
      <c r="CU102" s="134" t="n">
        <v>0</v>
      </c>
      <c r="CV102" s="8"/>
      <c r="CW102" s="134" t="n">
        <v>0</v>
      </c>
      <c r="CX102" s="8"/>
      <c r="CY102" s="134" t="n">
        <v>0</v>
      </c>
      <c r="CZ102" s="8"/>
      <c r="DA102" s="134" t="n">
        <v>14968</v>
      </c>
    </row>
    <row r="103" customFormat="false" ht="15" hidden="false" customHeight="false" outlineLevel="0" collapsed="false">
      <c r="B103" s="14"/>
      <c r="C103" s="14"/>
      <c r="D103" s="14"/>
      <c r="E103" s="14"/>
      <c r="F103" s="14"/>
      <c r="G103" s="14"/>
      <c r="H103" s="48" t="s">
        <v>268</v>
      </c>
      <c r="I103" s="134" t="n">
        <v>0</v>
      </c>
      <c r="J103" s="8"/>
      <c r="K103" s="134" t="n">
        <v>0</v>
      </c>
      <c r="L103" s="8"/>
      <c r="M103" s="134" t="n">
        <v>0</v>
      </c>
      <c r="N103" s="8"/>
      <c r="O103" s="134" t="n">
        <v>0</v>
      </c>
      <c r="P103" s="8"/>
      <c r="Q103" s="134" t="n">
        <v>0</v>
      </c>
      <c r="R103" s="8"/>
      <c r="S103" s="134" t="n">
        <v>0</v>
      </c>
      <c r="T103" s="8"/>
      <c r="U103" s="134" t="n">
        <v>0</v>
      </c>
      <c r="V103" s="8"/>
      <c r="W103" s="134" t="n">
        <v>0</v>
      </c>
      <c r="X103" s="8"/>
      <c r="Y103" s="134" t="n">
        <v>0</v>
      </c>
      <c r="Z103" s="8"/>
      <c r="AA103" s="134" t="n">
        <v>0</v>
      </c>
      <c r="AB103" s="8"/>
      <c r="AC103" s="134" t="n">
        <v>0</v>
      </c>
      <c r="AD103" s="8"/>
      <c r="AE103" s="134" t="n">
        <v>0</v>
      </c>
      <c r="AF103" s="8"/>
      <c r="AG103" s="134" t="n">
        <v>0</v>
      </c>
      <c r="AH103" s="8"/>
      <c r="AI103" s="134" t="n">
        <v>0</v>
      </c>
      <c r="AJ103" s="8"/>
      <c r="AK103" s="134" t="n">
        <v>0</v>
      </c>
      <c r="AL103" s="8"/>
      <c r="AM103" s="134" t="n">
        <v>0</v>
      </c>
      <c r="AN103" s="8"/>
      <c r="AO103" s="134" t="n">
        <v>0</v>
      </c>
      <c r="AP103" s="8"/>
      <c r="AQ103" s="134" t="n">
        <v>0</v>
      </c>
      <c r="AR103" s="8"/>
      <c r="AS103" s="134" t="n">
        <v>0</v>
      </c>
      <c r="AT103" s="8"/>
      <c r="AU103" s="134" t="n">
        <v>1625</v>
      </c>
      <c r="AV103" s="8"/>
      <c r="AW103" s="134" t="n">
        <v>1625</v>
      </c>
      <c r="AX103" s="8"/>
      <c r="AY103" s="134" t="n">
        <v>0</v>
      </c>
      <c r="AZ103" s="8"/>
      <c r="BA103" s="134" t="n">
        <v>0</v>
      </c>
      <c r="BB103" s="8"/>
      <c r="BC103" s="134" t="n">
        <v>0</v>
      </c>
      <c r="BD103" s="8"/>
      <c r="BE103" s="134" t="n">
        <v>0</v>
      </c>
      <c r="BF103" s="8"/>
      <c r="BG103" s="134" t="n">
        <v>0</v>
      </c>
      <c r="BH103" s="8"/>
      <c r="BI103" s="134" t="n">
        <v>0</v>
      </c>
      <c r="BJ103" s="8"/>
      <c r="BK103" s="134" t="n">
        <v>0</v>
      </c>
      <c r="BL103" s="8"/>
      <c r="BM103" s="134" t="n">
        <v>0</v>
      </c>
      <c r="BN103" s="8"/>
      <c r="BO103" s="134" t="n">
        <v>0</v>
      </c>
      <c r="BP103" s="8"/>
      <c r="BQ103" s="134" t="n">
        <v>0</v>
      </c>
      <c r="BR103" s="8"/>
      <c r="BS103" s="134" t="n">
        <v>0</v>
      </c>
      <c r="BT103" s="8"/>
      <c r="BU103" s="134" t="n">
        <v>0</v>
      </c>
      <c r="BV103" s="8"/>
      <c r="BW103" s="134" t="n">
        <v>0</v>
      </c>
      <c r="BX103" s="8"/>
      <c r="BY103" s="134" t="n">
        <v>0</v>
      </c>
      <c r="BZ103" s="8"/>
      <c r="CA103" s="134" t="n">
        <v>0</v>
      </c>
      <c r="CB103" s="8"/>
      <c r="CC103" s="134" t="n">
        <v>0</v>
      </c>
      <c r="CD103" s="8"/>
      <c r="CE103" s="134" t="n">
        <v>0</v>
      </c>
      <c r="CF103" s="8"/>
      <c r="CG103" s="134" t="n">
        <v>0</v>
      </c>
      <c r="CH103" s="8"/>
      <c r="CI103" s="134" t="n">
        <v>0</v>
      </c>
      <c r="CJ103" s="8"/>
      <c r="CK103" s="134" t="n">
        <v>0</v>
      </c>
      <c r="CL103" s="8"/>
      <c r="CM103" s="134" t="n">
        <v>0</v>
      </c>
      <c r="CN103" s="8"/>
      <c r="CO103" s="134" t="n">
        <v>0</v>
      </c>
      <c r="CP103" s="8"/>
      <c r="CQ103" s="134" t="n">
        <v>0</v>
      </c>
      <c r="CR103" s="8"/>
      <c r="CS103" s="134" t="n">
        <v>0</v>
      </c>
      <c r="CT103" s="8"/>
      <c r="CU103" s="134" t="n">
        <v>0</v>
      </c>
      <c r="CV103" s="8"/>
      <c r="CW103" s="134" t="n">
        <v>0</v>
      </c>
      <c r="CX103" s="8"/>
      <c r="CY103" s="134" t="n">
        <v>0</v>
      </c>
      <c r="CZ103" s="8"/>
      <c r="DA103" s="134" t="n">
        <v>1625</v>
      </c>
    </row>
    <row r="104" customFormat="false" ht="15" hidden="false" customHeight="false" outlineLevel="0" collapsed="false">
      <c r="B104" s="14"/>
      <c r="C104" s="14"/>
      <c r="D104" s="14"/>
      <c r="E104" s="14"/>
      <c r="F104" s="14"/>
      <c r="G104" s="14"/>
      <c r="H104" s="48" t="s">
        <v>270</v>
      </c>
      <c r="I104" s="134" t="n">
        <v>0</v>
      </c>
      <c r="J104" s="8"/>
      <c r="K104" s="134" t="n">
        <v>0</v>
      </c>
      <c r="L104" s="8"/>
      <c r="M104" s="134" t="n">
        <v>0</v>
      </c>
      <c r="N104" s="8"/>
      <c r="O104" s="134" t="n">
        <v>0</v>
      </c>
      <c r="P104" s="8"/>
      <c r="Q104" s="134" t="n">
        <v>0</v>
      </c>
      <c r="R104" s="8"/>
      <c r="S104" s="134" t="n">
        <v>0</v>
      </c>
      <c r="T104" s="8"/>
      <c r="U104" s="134" t="n">
        <v>0</v>
      </c>
      <c r="V104" s="8"/>
      <c r="W104" s="134" t="n">
        <v>0</v>
      </c>
      <c r="X104" s="8"/>
      <c r="Y104" s="134" t="n">
        <v>0</v>
      </c>
      <c r="Z104" s="8"/>
      <c r="AA104" s="134" t="n">
        <v>0</v>
      </c>
      <c r="AB104" s="8"/>
      <c r="AC104" s="134" t="n">
        <v>0</v>
      </c>
      <c r="AD104" s="8"/>
      <c r="AE104" s="134" t="n">
        <v>0</v>
      </c>
      <c r="AF104" s="8"/>
      <c r="AG104" s="134" t="n">
        <v>0</v>
      </c>
      <c r="AH104" s="8"/>
      <c r="AI104" s="134" t="n">
        <v>0</v>
      </c>
      <c r="AJ104" s="8"/>
      <c r="AK104" s="134" t="n">
        <v>0</v>
      </c>
      <c r="AL104" s="8"/>
      <c r="AM104" s="134" t="n">
        <v>0</v>
      </c>
      <c r="AN104" s="8"/>
      <c r="AO104" s="134" t="n">
        <v>0</v>
      </c>
      <c r="AP104" s="8"/>
      <c r="AQ104" s="134" t="n">
        <v>0</v>
      </c>
      <c r="AR104" s="8"/>
      <c r="AS104" s="134" t="n">
        <v>0</v>
      </c>
      <c r="AT104" s="8"/>
      <c r="AU104" s="134" t="n">
        <v>21413.33</v>
      </c>
      <c r="AV104" s="8"/>
      <c r="AW104" s="134" t="n">
        <v>21413.33</v>
      </c>
      <c r="AX104" s="8"/>
      <c r="AY104" s="134" t="n">
        <v>0</v>
      </c>
      <c r="AZ104" s="8"/>
      <c r="BA104" s="134" t="n">
        <v>0</v>
      </c>
      <c r="BB104" s="8"/>
      <c r="BC104" s="134" t="n">
        <v>0</v>
      </c>
      <c r="BD104" s="8"/>
      <c r="BE104" s="134" t="n">
        <v>0</v>
      </c>
      <c r="BF104" s="8"/>
      <c r="BG104" s="134" t="n">
        <v>0</v>
      </c>
      <c r="BH104" s="8"/>
      <c r="BI104" s="134" t="n">
        <v>0</v>
      </c>
      <c r="BJ104" s="8"/>
      <c r="BK104" s="134" t="n">
        <v>0</v>
      </c>
      <c r="BL104" s="8"/>
      <c r="BM104" s="134" t="n">
        <v>0</v>
      </c>
      <c r="BN104" s="8"/>
      <c r="BO104" s="134" t="n">
        <v>0</v>
      </c>
      <c r="BP104" s="8"/>
      <c r="BQ104" s="134" t="n">
        <v>0</v>
      </c>
      <c r="BR104" s="8"/>
      <c r="BS104" s="134" t="n">
        <v>0</v>
      </c>
      <c r="BT104" s="8"/>
      <c r="BU104" s="134" t="n">
        <v>0</v>
      </c>
      <c r="BV104" s="8"/>
      <c r="BW104" s="134" t="n">
        <v>0</v>
      </c>
      <c r="BX104" s="8"/>
      <c r="BY104" s="134" t="n">
        <v>0</v>
      </c>
      <c r="BZ104" s="8"/>
      <c r="CA104" s="134" t="n">
        <v>0</v>
      </c>
      <c r="CB104" s="8"/>
      <c r="CC104" s="134" t="n">
        <v>0</v>
      </c>
      <c r="CD104" s="8"/>
      <c r="CE104" s="134" t="n">
        <v>0</v>
      </c>
      <c r="CF104" s="8"/>
      <c r="CG104" s="134" t="n">
        <v>0</v>
      </c>
      <c r="CH104" s="8"/>
      <c r="CI104" s="134" t="n">
        <v>0</v>
      </c>
      <c r="CJ104" s="8"/>
      <c r="CK104" s="134" t="n">
        <v>0</v>
      </c>
      <c r="CL104" s="8"/>
      <c r="CM104" s="134" t="n">
        <v>0</v>
      </c>
      <c r="CN104" s="8"/>
      <c r="CO104" s="134" t="n">
        <v>0</v>
      </c>
      <c r="CP104" s="8"/>
      <c r="CQ104" s="134" t="n">
        <v>0</v>
      </c>
      <c r="CR104" s="8"/>
      <c r="CS104" s="134" t="n">
        <v>0</v>
      </c>
      <c r="CT104" s="8"/>
      <c r="CU104" s="134" t="n">
        <v>0</v>
      </c>
      <c r="CV104" s="8"/>
      <c r="CW104" s="134" t="n">
        <v>0</v>
      </c>
      <c r="CX104" s="8"/>
      <c r="CY104" s="134" t="n">
        <v>0</v>
      </c>
      <c r="CZ104" s="8"/>
      <c r="DA104" s="134" t="n">
        <v>21413.33</v>
      </c>
    </row>
    <row r="105" customFormat="false" ht="15" hidden="false" customHeight="false" outlineLevel="0" collapsed="false">
      <c r="B105" s="14"/>
      <c r="C105" s="14"/>
      <c r="D105" s="14"/>
      <c r="E105" s="14"/>
      <c r="F105" s="14"/>
      <c r="G105" s="14"/>
      <c r="H105" s="48" t="s">
        <v>272</v>
      </c>
      <c r="I105" s="134" t="n">
        <v>0</v>
      </c>
      <c r="J105" s="8"/>
      <c r="K105" s="134" t="n">
        <v>0</v>
      </c>
      <c r="L105" s="8"/>
      <c r="M105" s="134" t="n">
        <v>0</v>
      </c>
      <c r="N105" s="8"/>
      <c r="O105" s="134" t="n">
        <v>0</v>
      </c>
      <c r="P105" s="8"/>
      <c r="Q105" s="134" t="n">
        <v>0</v>
      </c>
      <c r="R105" s="8"/>
      <c r="S105" s="134" t="n">
        <v>0</v>
      </c>
      <c r="T105" s="8"/>
      <c r="U105" s="134" t="n">
        <v>0</v>
      </c>
      <c r="V105" s="8"/>
      <c r="W105" s="134" t="n">
        <v>0</v>
      </c>
      <c r="X105" s="8"/>
      <c r="Y105" s="134" t="n">
        <v>0</v>
      </c>
      <c r="Z105" s="8"/>
      <c r="AA105" s="134" t="n">
        <v>0</v>
      </c>
      <c r="AB105" s="8"/>
      <c r="AC105" s="134" t="n">
        <v>0</v>
      </c>
      <c r="AD105" s="8"/>
      <c r="AE105" s="134" t="n">
        <v>0</v>
      </c>
      <c r="AF105" s="8"/>
      <c r="AG105" s="134" t="n">
        <v>0</v>
      </c>
      <c r="AH105" s="8"/>
      <c r="AI105" s="134" t="n">
        <v>0</v>
      </c>
      <c r="AJ105" s="8"/>
      <c r="AK105" s="134" t="n">
        <v>0</v>
      </c>
      <c r="AL105" s="8"/>
      <c r="AM105" s="134" t="n">
        <v>0</v>
      </c>
      <c r="AN105" s="8"/>
      <c r="AO105" s="134" t="n">
        <v>0</v>
      </c>
      <c r="AP105" s="8"/>
      <c r="AQ105" s="134" t="n">
        <v>0</v>
      </c>
      <c r="AR105" s="8"/>
      <c r="AS105" s="134" t="n">
        <v>0</v>
      </c>
      <c r="AT105" s="8"/>
      <c r="AU105" s="134" t="n">
        <v>58508.53</v>
      </c>
      <c r="AV105" s="8"/>
      <c r="AW105" s="134" t="n">
        <v>58508.53</v>
      </c>
      <c r="AX105" s="8"/>
      <c r="AY105" s="134" t="n">
        <v>0</v>
      </c>
      <c r="AZ105" s="8"/>
      <c r="BA105" s="134" t="n">
        <v>0</v>
      </c>
      <c r="BB105" s="8"/>
      <c r="BC105" s="134" t="n">
        <v>0</v>
      </c>
      <c r="BD105" s="8"/>
      <c r="BE105" s="134" t="n">
        <v>0</v>
      </c>
      <c r="BF105" s="8"/>
      <c r="BG105" s="134" t="n">
        <v>0</v>
      </c>
      <c r="BH105" s="8"/>
      <c r="BI105" s="134" t="n">
        <v>0</v>
      </c>
      <c r="BJ105" s="8"/>
      <c r="BK105" s="134" t="n">
        <v>0</v>
      </c>
      <c r="BL105" s="8"/>
      <c r="BM105" s="134" t="n">
        <v>0</v>
      </c>
      <c r="BN105" s="8"/>
      <c r="BO105" s="134" t="n">
        <v>0</v>
      </c>
      <c r="BP105" s="8"/>
      <c r="BQ105" s="134" t="n">
        <v>0</v>
      </c>
      <c r="BR105" s="8"/>
      <c r="BS105" s="134" t="n">
        <v>0</v>
      </c>
      <c r="BT105" s="8"/>
      <c r="BU105" s="134" t="n">
        <v>0</v>
      </c>
      <c r="BV105" s="8"/>
      <c r="BW105" s="134" t="n">
        <v>0</v>
      </c>
      <c r="BX105" s="8"/>
      <c r="BY105" s="134" t="n">
        <v>0</v>
      </c>
      <c r="BZ105" s="8"/>
      <c r="CA105" s="134" t="n">
        <v>0</v>
      </c>
      <c r="CB105" s="8"/>
      <c r="CC105" s="134" t="n">
        <v>0</v>
      </c>
      <c r="CD105" s="8"/>
      <c r="CE105" s="134" t="n">
        <v>0</v>
      </c>
      <c r="CF105" s="8"/>
      <c r="CG105" s="134" t="n">
        <v>0</v>
      </c>
      <c r="CH105" s="8"/>
      <c r="CI105" s="134" t="n">
        <v>0</v>
      </c>
      <c r="CJ105" s="8"/>
      <c r="CK105" s="134" t="n">
        <v>0</v>
      </c>
      <c r="CL105" s="8"/>
      <c r="CM105" s="134" t="n">
        <v>0</v>
      </c>
      <c r="CN105" s="8"/>
      <c r="CO105" s="134" t="n">
        <v>0</v>
      </c>
      <c r="CP105" s="8"/>
      <c r="CQ105" s="134" t="n">
        <v>0</v>
      </c>
      <c r="CR105" s="8"/>
      <c r="CS105" s="134" t="n">
        <v>0</v>
      </c>
      <c r="CT105" s="8"/>
      <c r="CU105" s="134" t="n">
        <v>0</v>
      </c>
      <c r="CV105" s="8"/>
      <c r="CW105" s="134" t="n">
        <v>0</v>
      </c>
      <c r="CX105" s="8"/>
      <c r="CY105" s="134" t="n">
        <v>0</v>
      </c>
      <c r="CZ105" s="8"/>
      <c r="DA105" s="134" t="n">
        <v>58508.53</v>
      </c>
    </row>
    <row r="106" customFormat="false" ht="15.75" hidden="false" customHeight="false" outlineLevel="0" collapsed="false">
      <c r="B106" s="14"/>
      <c r="C106" s="14"/>
      <c r="D106" s="14"/>
      <c r="E106" s="14"/>
      <c r="F106" s="14"/>
      <c r="G106" s="14"/>
      <c r="H106" s="48" t="s">
        <v>274</v>
      </c>
      <c r="I106" s="135" t="n">
        <v>0</v>
      </c>
      <c r="J106" s="8"/>
      <c r="K106" s="135" t="n">
        <v>0</v>
      </c>
      <c r="L106" s="8"/>
      <c r="M106" s="135" t="n">
        <v>0</v>
      </c>
      <c r="N106" s="8"/>
      <c r="O106" s="135" t="n">
        <v>0</v>
      </c>
      <c r="P106" s="8"/>
      <c r="Q106" s="135" t="n">
        <v>0</v>
      </c>
      <c r="R106" s="8"/>
      <c r="S106" s="135" t="n">
        <v>0</v>
      </c>
      <c r="T106" s="8"/>
      <c r="U106" s="135" t="n">
        <v>0</v>
      </c>
      <c r="V106" s="8"/>
      <c r="W106" s="135" t="n">
        <v>0</v>
      </c>
      <c r="X106" s="8"/>
      <c r="Y106" s="135" t="n">
        <v>0</v>
      </c>
      <c r="Z106" s="8"/>
      <c r="AA106" s="135" t="n">
        <v>0</v>
      </c>
      <c r="AB106" s="8"/>
      <c r="AC106" s="135" t="n">
        <v>0</v>
      </c>
      <c r="AD106" s="8"/>
      <c r="AE106" s="135" t="n">
        <v>0</v>
      </c>
      <c r="AF106" s="8"/>
      <c r="AG106" s="135" t="n">
        <v>0</v>
      </c>
      <c r="AH106" s="8"/>
      <c r="AI106" s="135" t="n">
        <v>0</v>
      </c>
      <c r="AJ106" s="8"/>
      <c r="AK106" s="135" t="n">
        <v>0</v>
      </c>
      <c r="AL106" s="8"/>
      <c r="AM106" s="135" t="n">
        <v>0</v>
      </c>
      <c r="AN106" s="8"/>
      <c r="AO106" s="135" t="n">
        <v>0</v>
      </c>
      <c r="AP106" s="8"/>
      <c r="AQ106" s="135" t="n">
        <v>0</v>
      </c>
      <c r="AR106" s="8"/>
      <c r="AS106" s="135" t="n">
        <v>0</v>
      </c>
      <c r="AT106" s="8"/>
      <c r="AU106" s="135" t="n">
        <v>1219</v>
      </c>
      <c r="AV106" s="8"/>
      <c r="AW106" s="135" t="n">
        <v>1219</v>
      </c>
      <c r="AX106" s="8"/>
      <c r="AY106" s="135" t="n">
        <v>0</v>
      </c>
      <c r="AZ106" s="8"/>
      <c r="BA106" s="135" t="n">
        <v>0</v>
      </c>
      <c r="BB106" s="8"/>
      <c r="BC106" s="135" t="n">
        <v>0</v>
      </c>
      <c r="BD106" s="8"/>
      <c r="BE106" s="135" t="n">
        <v>0</v>
      </c>
      <c r="BF106" s="8"/>
      <c r="BG106" s="135" t="n">
        <v>0</v>
      </c>
      <c r="BH106" s="8"/>
      <c r="BI106" s="135" t="n">
        <v>0</v>
      </c>
      <c r="BJ106" s="8"/>
      <c r="BK106" s="135" t="n">
        <v>0</v>
      </c>
      <c r="BL106" s="8"/>
      <c r="BM106" s="135" t="n">
        <v>0</v>
      </c>
      <c r="BN106" s="8"/>
      <c r="BO106" s="135" t="n">
        <v>0</v>
      </c>
      <c r="BP106" s="8"/>
      <c r="BQ106" s="135" t="n">
        <v>0</v>
      </c>
      <c r="BR106" s="8"/>
      <c r="BS106" s="135" t="n">
        <v>0</v>
      </c>
      <c r="BT106" s="8"/>
      <c r="BU106" s="135" t="n">
        <v>0</v>
      </c>
      <c r="BV106" s="8"/>
      <c r="BW106" s="135" t="n">
        <v>0</v>
      </c>
      <c r="BX106" s="8"/>
      <c r="BY106" s="135" t="n">
        <v>0</v>
      </c>
      <c r="BZ106" s="8"/>
      <c r="CA106" s="135" t="n">
        <v>0</v>
      </c>
      <c r="CB106" s="8"/>
      <c r="CC106" s="135" t="n">
        <v>0</v>
      </c>
      <c r="CD106" s="8"/>
      <c r="CE106" s="135" t="n">
        <v>0</v>
      </c>
      <c r="CF106" s="8"/>
      <c r="CG106" s="135" t="n">
        <v>0</v>
      </c>
      <c r="CH106" s="8"/>
      <c r="CI106" s="135" t="n">
        <v>0</v>
      </c>
      <c r="CJ106" s="8"/>
      <c r="CK106" s="135" t="n">
        <v>0</v>
      </c>
      <c r="CL106" s="8"/>
      <c r="CM106" s="135" t="n">
        <v>0</v>
      </c>
      <c r="CN106" s="8"/>
      <c r="CO106" s="135" t="n">
        <v>0</v>
      </c>
      <c r="CP106" s="8"/>
      <c r="CQ106" s="135" t="n">
        <v>0</v>
      </c>
      <c r="CR106" s="8"/>
      <c r="CS106" s="135" t="n">
        <v>0</v>
      </c>
      <c r="CT106" s="8"/>
      <c r="CU106" s="135" t="n">
        <v>0</v>
      </c>
      <c r="CV106" s="8"/>
      <c r="CW106" s="135" t="n">
        <v>0</v>
      </c>
      <c r="CX106" s="8"/>
      <c r="CY106" s="135" t="n">
        <v>0</v>
      </c>
      <c r="CZ106" s="8"/>
      <c r="DA106" s="135" t="n">
        <v>1219</v>
      </c>
    </row>
    <row r="107" customFormat="false" ht="15" hidden="false" customHeight="false" outlineLevel="0" collapsed="false">
      <c r="B107" s="14"/>
      <c r="C107" s="14"/>
      <c r="D107" s="14"/>
      <c r="E107" s="14"/>
      <c r="F107" s="14"/>
      <c r="G107" s="48" t="s">
        <v>275</v>
      </c>
      <c r="H107" s="14"/>
      <c r="I107" s="134" t="n">
        <v>0</v>
      </c>
      <c r="J107" s="8"/>
      <c r="K107" s="134" t="n">
        <v>0</v>
      </c>
      <c r="L107" s="8"/>
      <c r="M107" s="134" t="n">
        <v>0</v>
      </c>
      <c r="N107" s="8"/>
      <c r="O107" s="134" t="n">
        <v>0</v>
      </c>
      <c r="P107" s="8"/>
      <c r="Q107" s="134" t="n">
        <v>0</v>
      </c>
      <c r="R107" s="8"/>
      <c r="S107" s="134" t="n">
        <v>0</v>
      </c>
      <c r="T107" s="8"/>
      <c r="U107" s="134" t="n">
        <v>0</v>
      </c>
      <c r="V107" s="8"/>
      <c r="W107" s="134" t="n">
        <v>0</v>
      </c>
      <c r="X107" s="8"/>
      <c r="Y107" s="134" t="n">
        <v>0</v>
      </c>
      <c r="Z107" s="8"/>
      <c r="AA107" s="134" t="n">
        <v>0</v>
      </c>
      <c r="AB107" s="8"/>
      <c r="AC107" s="134" t="n">
        <v>0</v>
      </c>
      <c r="AD107" s="8"/>
      <c r="AE107" s="134" t="n">
        <v>0</v>
      </c>
      <c r="AF107" s="8"/>
      <c r="AG107" s="134" t="n">
        <v>0</v>
      </c>
      <c r="AH107" s="8"/>
      <c r="AI107" s="134" t="n">
        <v>0</v>
      </c>
      <c r="AJ107" s="8"/>
      <c r="AK107" s="134" t="n">
        <v>0</v>
      </c>
      <c r="AL107" s="8"/>
      <c r="AM107" s="134" t="n">
        <v>0</v>
      </c>
      <c r="AN107" s="8"/>
      <c r="AO107" s="134" t="n">
        <v>0</v>
      </c>
      <c r="AP107" s="8"/>
      <c r="AQ107" s="134" t="n">
        <v>0</v>
      </c>
      <c r="AR107" s="8"/>
      <c r="AS107" s="134" t="n">
        <v>0</v>
      </c>
      <c r="AT107" s="8"/>
      <c r="AU107" s="134" t="n">
        <v>106358.86</v>
      </c>
      <c r="AV107" s="8"/>
      <c r="AW107" s="134" t="n">
        <v>106358.86</v>
      </c>
      <c r="AX107" s="8"/>
      <c r="AY107" s="134" t="n">
        <v>0</v>
      </c>
      <c r="AZ107" s="8"/>
      <c r="BA107" s="134" t="n">
        <v>0</v>
      </c>
      <c r="BB107" s="8"/>
      <c r="BC107" s="134" t="n">
        <v>0</v>
      </c>
      <c r="BD107" s="8"/>
      <c r="BE107" s="134" t="n">
        <v>0</v>
      </c>
      <c r="BF107" s="8"/>
      <c r="BG107" s="134" t="n">
        <v>0</v>
      </c>
      <c r="BH107" s="8"/>
      <c r="BI107" s="134" t="n">
        <v>0</v>
      </c>
      <c r="BJ107" s="8"/>
      <c r="BK107" s="134" t="n">
        <v>0</v>
      </c>
      <c r="BL107" s="8"/>
      <c r="BM107" s="134" t="n">
        <v>0</v>
      </c>
      <c r="BN107" s="8"/>
      <c r="BO107" s="134" t="n">
        <v>0</v>
      </c>
      <c r="BP107" s="8"/>
      <c r="BQ107" s="134" t="n">
        <v>0</v>
      </c>
      <c r="BR107" s="8"/>
      <c r="BS107" s="134" t="n">
        <v>0</v>
      </c>
      <c r="BT107" s="8"/>
      <c r="BU107" s="134" t="n">
        <v>0</v>
      </c>
      <c r="BV107" s="8"/>
      <c r="BW107" s="134" t="n">
        <v>0</v>
      </c>
      <c r="BX107" s="8"/>
      <c r="BY107" s="134" t="n">
        <v>0</v>
      </c>
      <c r="BZ107" s="8"/>
      <c r="CA107" s="134" t="n">
        <v>0</v>
      </c>
      <c r="CB107" s="8"/>
      <c r="CC107" s="134" t="n">
        <v>0</v>
      </c>
      <c r="CD107" s="8"/>
      <c r="CE107" s="134" t="n">
        <v>0</v>
      </c>
      <c r="CF107" s="8"/>
      <c r="CG107" s="134" t="n">
        <v>0</v>
      </c>
      <c r="CH107" s="8"/>
      <c r="CI107" s="134" t="n">
        <v>0</v>
      </c>
      <c r="CJ107" s="8"/>
      <c r="CK107" s="134" t="n">
        <v>0</v>
      </c>
      <c r="CL107" s="8"/>
      <c r="CM107" s="134" t="n">
        <v>0</v>
      </c>
      <c r="CN107" s="8"/>
      <c r="CO107" s="134" t="n">
        <v>0</v>
      </c>
      <c r="CP107" s="8"/>
      <c r="CQ107" s="134" t="n">
        <v>0</v>
      </c>
      <c r="CR107" s="8"/>
      <c r="CS107" s="134" t="n">
        <v>0</v>
      </c>
      <c r="CT107" s="8"/>
      <c r="CU107" s="134" t="n">
        <v>0</v>
      </c>
      <c r="CV107" s="8"/>
      <c r="CW107" s="134" t="n">
        <v>0</v>
      </c>
      <c r="CX107" s="8"/>
      <c r="CY107" s="134" t="n">
        <v>0</v>
      </c>
      <c r="CZ107" s="8"/>
      <c r="DA107" s="134" t="n">
        <v>106358.86</v>
      </c>
    </row>
    <row r="108" customFormat="false" ht="15" hidden="false" customHeight="false" outlineLevel="0" collapsed="false">
      <c r="B108" s="14"/>
      <c r="C108" s="14"/>
      <c r="D108" s="14"/>
      <c r="E108" s="14"/>
      <c r="F108" s="14"/>
      <c r="G108" s="48" t="s">
        <v>276</v>
      </c>
      <c r="H108" s="14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</row>
    <row r="109" customFormat="false" ht="15.75" hidden="false" customHeight="false" outlineLevel="0" collapsed="false">
      <c r="B109" s="14"/>
      <c r="C109" s="14"/>
      <c r="D109" s="14"/>
      <c r="E109" s="14"/>
      <c r="F109" s="14"/>
      <c r="G109" s="14"/>
      <c r="H109" s="48" t="s">
        <v>277</v>
      </c>
      <c r="I109" s="135" t="n">
        <v>0</v>
      </c>
      <c r="J109" s="8"/>
      <c r="K109" s="135" t="n">
        <v>0</v>
      </c>
      <c r="L109" s="8"/>
      <c r="M109" s="135" t="n">
        <v>0</v>
      </c>
      <c r="N109" s="8"/>
      <c r="O109" s="135" t="n">
        <v>0</v>
      </c>
      <c r="P109" s="8"/>
      <c r="Q109" s="135" t="n">
        <v>0</v>
      </c>
      <c r="R109" s="8"/>
      <c r="S109" s="135" t="n">
        <v>0</v>
      </c>
      <c r="T109" s="8"/>
      <c r="U109" s="135" t="n">
        <v>0</v>
      </c>
      <c r="V109" s="8"/>
      <c r="W109" s="135" t="n">
        <v>0</v>
      </c>
      <c r="X109" s="8"/>
      <c r="Y109" s="135" t="n">
        <v>0</v>
      </c>
      <c r="Z109" s="8"/>
      <c r="AA109" s="135" t="n">
        <v>0</v>
      </c>
      <c r="AB109" s="8"/>
      <c r="AC109" s="135" t="n">
        <v>0</v>
      </c>
      <c r="AD109" s="8"/>
      <c r="AE109" s="135" t="n">
        <v>0</v>
      </c>
      <c r="AF109" s="8"/>
      <c r="AG109" s="135" t="n">
        <v>0</v>
      </c>
      <c r="AH109" s="8"/>
      <c r="AI109" s="135" t="n">
        <v>0</v>
      </c>
      <c r="AJ109" s="8"/>
      <c r="AK109" s="135" t="n">
        <v>0</v>
      </c>
      <c r="AL109" s="8"/>
      <c r="AM109" s="135" t="n">
        <v>0</v>
      </c>
      <c r="AN109" s="8"/>
      <c r="AO109" s="135" t="n">
        <v>0</v>
      </c>
      <c r="AP109" s="8"/>
      <c r="AQ109" s="135" t="n">
        <v>0</v>
      </c>
      <c r="AR109" s="8"/>
      <c r="AS109" s="135" t="n">
        <v>0</v>
      </c>
      <c r="AT109" s="8"/>
      <c r="AU109" s="135" t="n">
        <v>7265.16</v>
      </c>
      <c r="AV109" s="8"/>
      <c r="AW109" s="135" t="n">
        <v>7265.16</v>
      </c>
      <c r="AX109" s="8"/>
      <c r="AY109" s="135" t="n">
        <v>0</v>
      </c>
      <c r="AZ109" s="8"/>
      <c r="BA109" s="135" t="n">
        <v>0</v>
      </c>
      <c r="BB109" s="8"/>
      <c r="BC109" s="135" t="n">
        <v>0</v>
      </c>
      <c r="BD109" s="8"/>
      <c r="BE109" s="135" t="n">
        <v>0</v>
      </c>
      <c r="BF109" s="8"/>
      <c r="BG109" s="135" t="n">
        <v>0</v>
      </c>
      <c r="BH109" s="8"/>
      <c r="BI109" s="135" t="n">
        <v>0</v>
      </c>
      <c r="BJ109" s="8"/>
      <c r="BK109" s="135" t="n">
        <v>0</v>
      </c>
      <c r="BL109" s="8"/>
      <c r="BM109" s="135" t="n">
        <v>0</v>
      </c>
      <c r="BN109" s="8"/>
      <c r="BO109" s="135" t="n">
        <v>0</v>
      </c>
      <c r="BP109" s="8"/>
      <c r="BQ109" s="135" t="n">
        <v>0</v>
      </c>
      <c r="BR109" s="8"/>
      <c r="BS109" s="135" t="n">
        <v>0</v>
      </c>
      <c r="BT109" s="8"/>
      <c r="BU109" s="135" t="n">
        <v>0</v>
      </c>
      <c r="BV109" s="8"/>
      <c r="BW109" s="135" t="n">
        <v>0</v>
      </c>
      <c r="BX109" s="8"/>
      <c r="BY109" s="135" t="n">
        <v>0</v>
      </c>
      <c r="BZ109" s="8"/>
      <c r="CA109" s="135" t="n">
        <v>0</v>
      </c>
      <c r="CB109" s="8"/>
      <c r="CC109" s="135" t="n">
        <v>0</v>
      </c>
      <c r="CD109" s="8"/>
      <c r="CE109" s="135" t="n">
        <v>0</v>
      </c>
      <c r="CF109" s="8"/>
      <c r="CG109" s="135" t="n">
        <v>0</v>
      </c>
      <c r="CH109" s="8"/>
      <c r="CI109" s="135" t="n">
        <v>0</v>
      </c>
      <c r="CJ109" s="8"/>
      <c r="CK109" s="135" t="n">
        <v>0</v>
      </c>
      <c r="CL109" s="8"/>
      <c r="CM109" s="135" t="n">
        <v>0</v>
      </c>
      <c r="CN109" s="8"/>
      <c r="CO109" s="135" t="n">
        <v>0</v>
      </c>
      <c r="CP109" s="8"/>
      <c r="CQ109" s="135" t="n">
        <v>0</v>
      </c>
      <c r="CR109" s="8"/>
      <c r="CS109" s="135" t="n">
        <v>0</v>
      </c>
      <c r="CT109" s="8"/>
      <c r="CU109" s="135" t="n">
        <v>0</v>
      </c>
      <c r="CV109" s="8"/>
      <c r="CW109" s="135" t="n">
        <v>0</v>
      </c>
      <c r="CX109" s="8"/>
      <c r="CY109" s="135" t="n">
        <v>0</v>
      </c>
      <c r="CZ109" s="8"/>
      <c r="DA109" s="135" t="n">
        <v>7265.16</v>
      </c>
    </row>
    <row r="110" customFormat="false" ht="15" hidden="false" customHeight="false" outlineLevel="0" collapsed="false">
      <c r="B110" s="14"/>
      <c r="C110" s="14"/>
      <c r="D110" s="14"/>
      <c r="E110" s="14"/>
      <c r="F110" s="14"/>
      <c r="G110" s="48" t="s">
        <v>279</v>
      </c>
      <c r="H110" s="14"/>
      <c r="I110" s="134" t="n">
        <v>0</v>
      </c>
      <c r="J110" s="8"/>
      <c r="K110" s="134" t="n">
        <v>0</v>
      </c>
      <c r="L110" s="8"/>
      <c r="M110" s="134" t="n">
        <v>0</v>
      </c>
      <c r="N110" s="8"/>
      <c r="O110" s="134" t="n">
        <v>0</v>
      </c>
      <c r="P110" s="8"/>
      <c r="Q110" s="134" t="n">
        <v>0</v>
      </c>
      <c r="R110" s="8"/>
      <c r="S110" s="134" t="n">
        <v>0</v>
      </c>
      <c r="T110" s="8"/>
      <c r="U110" s="134" t="n">
        <v>0</v>
      </c>
      <c r="V110" s="8"/>
      <c r="W110" s="134" t="n">
        <v>0</v>
      </c>
      <c r="X110" s="8"/>
      <c r="Y110" s="134" t="n">
        <v>0</v>
      </c>
      <c r="Z110" s="8"/>
      <c r="AA110" s="134" t="n">
        <v>0</v>
      </c>
      <c r="AB110" s="8"/>
      <c r="AC110" s="134" t="n">
        <v>0</v>
      </c>
      <c r="AD110" s="8"/>
      <c r="AE110" s="134" t="n">
        <v>0</v>
      </c>
      <c r="AF110" s="8"/>
      <c r="AG110" s="134" t="n">
        <v>0</v>
      </c>
      <c r="AH110" s="8"/>
      <c r="AI110" s="134" t="n">
        <v>0</v>
      </c>
      <c r="AJ110" s="8"/>
      <c r="AK110" s="134" t="n">
        <v>0</v>
      </c>
      <c r="AL110" s="8"/>
      <c r="AM110" s="134" t="n">
        <v>0</v>
      </c>
      <c r="AN110" s="8"/>
      <c r="AO110" s="134" t="n">
        <v>0</v>
      </c>
      <c r="AP110" s="8"/>
      <c r="AQ110" s="134" t="n">
        <v>0</v>
      </c>
      <c r="AR110" s="8"/>
      <c r="AS110" s="134" t="n">
        <v>0</v>
      </c>
      <c r="AT110" s="8"/>
      <c r="AU110" s="134" t="n">
        <v>7265.16</v>
      </c>
      <c r="AV110" s="8"/>
      <c r="AW110" s="134" t="n">
        <v>7265.16</v>
      </c>
      <c r="AX110" s="8"/>
      <c r="AY110" s="134" t="n">
        <v>0</v>
      </c>
      <c r="AZ110" s="8"/>
      <c r="BA110" s="134" t="n">
        <v>0</v>
      </c>
      <c r="BB110" s="8"/>
      <c r="BC110" s="134" t="n">
        <v>0</v>
      </c>
      <c r="BD110" s="8"/>
      <c r="BE110" s="134" t="n">
        <v>0</v>
      </c>
      <c r="BF110" s="8"/>
      <c r="BG110" s="134" t="n">
        <v>0</v>
      </c>
      <c r="BH110" s="8"/>
      <c r="BI110" s="134" t="n">
        <v>0</v>
      </c>
      <c r="BJ110" s="8"/>
      <c r="BK110" s="134" t="n">
        <v>0</v>
      </c>
      <c r="BL110" s="8"/>
      <c r="BM110" s="134" t="n">
        <v>0</v>
      </c>
      <c r="BN110" s="8"/>
      <c r="BO110" s="134" t="n">
        <v>0</v>
      </c>
      <c r="BP110" s="8"/>
      <c r="BQ110" s="134" t="n">
        <v>0</v>
      </c>
      <c r="BR110" s="8"/>
      <c r="BS110" s="134" t="n">
        <v>0</v>
      </c>
      <c r="BT110" s="8"/>
      <c r="BU110" s="134" t="n">
        <v>0</v>
      </c>
      <c r="BV110" s="8"/>
      <c r="BW110" s="134" t="n">
        <v>0</v>
      </c>
      <c r="BX110" s="8"/>
      <c r="BY110" s="134" t="n">
        <v>0</v>
      </c>
      <c r="BZ110" s="8"/>
      <c r="CA110" s="134" t="n">
        <v>0</v>
      </c>
      <c r="CB110" s="8"/>
      <c r="CC110" s="134" t="n">
        <v>0</v>
      </c>
      <c r="CD110" s="8"/>
      <c r="CE110" s="134" t="n">
        <v>0</v>
      </c>
      <c r="CF110" s="8"/>
      <c r="CG110" s="134" t="n">
        <v>0</v>
      </c>
      <c r="CH110" s="8"/>
      <c r="CI110" s="134" t="n">
        <v>0</v>
      </c>
      <c r="CJ110" s="8"/>
      <c r="CK110" s="134" t="n">
        <v>0</v>
      </c>
      <c r="CL110" s="8"/>
      <c r="CM110" s="134" t="n">
        <v>0</v>
      </c>
      <c r="CN110" s="8"/>
      <c r="CO110" s="134" t="n">
        <v>0</v>
      </c>
      <c r="CP110" s="8"/>
      <c r="CQ110" s="134" t="n">
        <v>0</v>
      </c>
      <c r="CR110" s="8"/>
      <c r="CS110" s="134" t="n">
        <v>0</v>
      </c>
      <c r="CT110" s="8"/>
      <c r="CU110" s="134" t="n">
        <v>0</v>
      </c>
      <c r="CV110" s="8"/>
      <c r="CW110" s="134" t="n">
        <v>0</v>
      </c>
      <c r="CX110" s="8"/>
      <c r="CY110" s="134" t="n">
        <v>0</v>
      </c>
      <c r="CZ110" s="8"/>
      <c r="DA110" s="134" t="n">
        <v>7265.16</v>
      </c>
    </row>
    <row r="111" customFormat="false" ht="15" hidden="false" customHeight="false" outlineLevel="0" collapsed="false">
      <c r="B111" s="14"/>
      <c r="C111" s="14"/>
      <c r="D111" s="14"/>
      <c r="E111" s="14"/>
      <c r="F111" s="14"/>
      <c r="G111" s="48" t="s">
        <v>280</v>
      </c>
      <c r="H111" s="14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</row>
    <row r="112" customFormat="false" ht="15" hidden="false" customHeight="false" outlineLevel="0" collapsed="false">
      <c r="B112" s="14"/>
      <c r="C112" s="14"/>
      <c r="D112" s="14"/>
      <c r="E112" s="14"/>
      <c r="F112" s="14"/>
      <c r="G112" s="14"/>
      <c r="H112" s="48" t="s">
        <v>281</v>
      </c>
      <c r="I112" s="134" t="n">
        <v>0</v>
      </c>
      <c r="J112" s="8"/>
      <c r="K112" s="134" t="n">
        <v>0</v>
      </c>
      <c r="L112" s="8"/>
      <c r="M112" s="134" t="n">
        <v>0</v>
      </c>
      <c r="N112" s="8"/>
      <c r="O112" s="134" t="n">
        <v>0</v>
      </c>
      <c r="P112" s="8"/>
      <c r="Q112" s="134" t="n">
        <v>0</v>
      </c>
      <c r="R112" s="8"/>
      <c r="S112" s="134" t="n">
        <v>0</v>
      </c>
      <c r="T112" s="8"/>
      <c r="U112" s="134" t="n">
        <v>0</v>
      </c>
      <c r="V112" s="8"/>
      <c r="W112" s="134" t="n">
        <v>0</v>
      </c>
      <c r="X112" s="8"/>
      <c r="Y112" s="134" t="n">
        <v>0</v>
      </c>
      <c r="Z112" s="8"/>
      <c r="AA112" s="134" t="n">
        <v>0</v>
      </c>
      <c r="AB112" s="8"/>
      <c r="AC112" s="134" t="n">
        <v>0</v>
      </c>
      <c r="AD112" s="8"/>
      <c r="AE112" s="134" t="n">
        <v>0</v>
      </c>
      <c r="AF112" s="8"/>
      <c r="AG112" s="134" t="n">
        <v>0</v>
      </c>
      <c r="AH112" s="8"/>
      <c r="AI112" s="134" t="n">
        <v>0</v>
      </c>
      <c r="AJ112" s="8"/>
      <c r="AK112" s="134" t="n">
        <v>0</v>
      </c>
      <c r="AL112" s="8"/>
      <c r="AM112" s="134" t="n">
        <v>0</v>
      </c>
      <c r="AN112" s="8"/>
      <c r="AO112" s="134" t="n">
        <v>0</v>
      </c>
      <c r="AP112" s="8"/>
      <c r="AQ112" s="134" t="n">
        <v>0</v>
      </c>
      <c r="AR112" s="8"/>
      <c r="AS112" s="134" t="n">
        <v>0</v>
      </c>
      <c r="AT112" s="8"/>
      <c r="AU112" s="134" t="n">
        <v>11.77</v>
      </c>
      <c r="AV112" s="8"/>
      <c r="AW112" s="134" t="n">
        <v>11.77</v>
      </c>
      <c r="AX112" s="8"/>
      <c r="AY112" s="134" t="n">
        <v>0</v>
      </c>
      <c r="AZ112" s="8"/>
      <c r="BA112" s="134" t="n">
        <v>0</v>
      </c>
      <c r="BB112" s="8"/>
      <c r="BC112" s="134" t="n">
        <v>0</v>
      </c>
      <c r="BD112" s="8"/>
      <c r="BE112" s="134" t="n">
        <v>0</v>
      </c>
      <c r="BF112" s="8"/>
      <c r="BG112" s="134" t="n">
        <v>0</v>
      </c>
      <c r="BH112" s="8"/>
      <c r="BI112" s="134" t="n">
        <v>0</v>
      </c>
      <c r="BJ112" s="8"/>
      <c r="BK112" s="134" t="n">
        <v>0</v>
      </c>
      <c r="BL112" s="8"/>
      <c r="BM112" s="134" t="n">
        <v>0</v>
      </c>
      <c r="BN112" s="8"/>
      <c r="BO112" s="134" t="n">
        <v>0</v>
      </c>
      <c r="BP112" s="8"/>
      <c r="BQ112" s="134" t="n">
        <v>0</v>
      </c>
      <c r="BR112" s="8"/>
      <c r="BS112" s="134" t="n">
        <v>0</v>
      </c>
      <c r="BT112" s="8"/>
      <c r="BU112" s="134" t="n">
        <v>0</v>
      </c>
      <c r="BV112" s="8"/>
      <c r="BW112" s="134" t="n">
        <v>0</v>
      </c>
      <c r="BX112" s="8"/>
      <c r="BY112" s="134" t="n">
        <v>0</v>
      </c>
      <c r="BZ112" s="8"/>
      <c r="CA112" s="134" t="n">
        <v>0</v>
      </c>
      <c r="CB112" s="8"/>
      <c r="CC112" s="134" t="n">
        <v>0</v>
      </c>
      <c r="CD112" s="8"/>
      <c r="CE112" s="134" t="n">
        <v>0</v>
      </c>
      <c r="CF112" s="8"/>
      <c r="CG112" s="134" t="n">
        <v>0</v>
      </c>
      <c r="CH112" s="8"/>
      <c r="CI112" s="134" t="n">
        <v>0</v>
      </c>
      <c r="CJ112" s="8"/>
      <c r="CK112" s="134" t="n">
        <v>0</v>
      </c>
      <c r="CL112" s="8"/>
      <c r="CM112" s="134" t="n">
        <v>0</v>
      </c>
      <c r="CN112" s="8"/>
      <c r="CO112" s="134" t="n">
        <v>0</v>
      </c>
      <c r="CP112" s="8"/>
      <c r="CQ112" s="134" t="n">
        <v>0</v>
      </c>
      <c r="CR112" s="8"/>
      <c r="CS112" s="134" t="n">
        <v>0</v>
      </c>
      <c r="CT112" s="8"/>
      <c r="CU112" s="134" t="n">
        <v>0</v>
      </c>
      <c r="CV112" s="8"/>
      <c r="CW112" s="134" t="n">
        <v>0</v>
      </c>
      <c r="CX112" s="8"/>
      <c r="CY112" s="134" t="n">
        <v>0</v>
      </c>
      <c r="CZ112" s="8"/>
      <c r="DA112" s="134" t="n">
        <v>11.77</v>
      </c>
    </row>
    <row r="113" customFormat="false" ht="15" hidden="false" customHeight="false" outlineLevel="0" collapsed="false">
      <c r="B113" s="14"/>
      <c r="C113" s="14"/>
      <c r="D113" s="14"/>
      <c r="E113" s="14"/>
      <c r="F113" s="14"/>
      <c r="G113" s="14"/>
      <c r="H113" s="48" t="s">
        <v>282</v>
      </c>
      <c r="I113" s="134" t="n">
        <v>0</v>
      </c>
      <c r="J113" s="8"/>
      <c r="K113" s="134" t="n">
        <v>0</v>
      </c>
      <c r="L113" s="8"/>
      <c r="M113" s="134" t="n">
        <v>0</v>
      </c>
      <c r="N113" s="8"/>
      <c r="O113" s="134" t="n">
        <v>0</v>
      </c>
      <c r="P113" s="8"/>
      <c r="Q113" s="134" t="n">
        <v>0</v>
      </c>
      <c r="R113" s="8"/>
      <c r="S113" s="134" t="n">
        <v>0</v>
      </c>
      <c r="T113" s="8"/>
      <c r="U113" s="134" t="n">
        <v>0</v>
      </c>
      <c r="V113" s="8"/>
      <c r="W113" s="134" t="n">
        <v>0</v>
      </c>
      <c r="X113" s="8"/>
      <c r="Y113" s="134" t="n">
        <v>0</v>
      </c>
      <c r="Z113" s="8"/>
      <c r="AA113" s="134" t="n">
        <v>0</v>
      </c>
      <c r="AB113" s="8"/>
      <c r="AC113" s="134" t="n">
        <v>0</v>
      </c>
      <c r="AD113" s="8"/>
      <c r="AE113" s="134" t="n">
        <v>0</v>
      </c>
      <c r="AF113" s="8"/>
      <c r="AG113" s="134" t="n">
        <v>0</v>
      </c>
      <c r="AH113" s="8"/>
      <c r="AI113" s="134" t="n">
        <v>0</v>
      </c>
      <c r="AJ113" s="8"/>
      <c r="AK113" s="134" t="n">
        <v>0</v>
      </c>
      <c r="AL113" s="8"/>
      <c r="AM113" s="134" t="n">
        <v>0</v>
      </c>
      <c r="AN113" s="8"/>
      <c r="AO113" s="134" t="n">
        <v>0</v>
      </c>
      <c r="AP113" s="8"/>
      <c r="AQ113" s="134" t="n">
        <v>0</v>
      </c>
      <c r="AR113" s="8"/>
      <c r="AS113" s="134" t="n">
        <v>0</v>
      </c>
      <c r="AT113" s="8"/>
      <c r="AU113" s="134" t="n">
        <v>171.04</v>
      </c>
      <c r="AV113" s="8"/>
      <c r="AW113" s="134" t="n">
        <v>171.04</v>
      </c>
      <c r="AX113" s="8"/>
      <c r="AY113" s="134" t="n">
        <v>0</v>
      </c>
      <c r="AZ113" s="8"/>
      <c r="BA113" s="134" t="n">
        <v>0</v>
      </c>
      <c r="BB113" s="8"/>
      <c r="BC113" s="134" t="n">
        <v>0</v>
      </c>
      <c r="BD113" s="8"/>
      <c r="BE113" s="134" t="n">
        <v>0</v>
      </c>
      <c r="BF113" s="8"/>
      <c r="BG113" s="134" t="n">
        <v>0</v>
      </c>
      <c r="BH113" s="8"/>
      <c r="BI113" s="134" t="n">
        <v>0</v>
      </c>
      <c r="BJ113" s="8"/>
      <c r="BK113" s="134" t="n">
        <v>0</v>
      </c>
      <c r="BL113" s="8"/>
      <c r="BM113" s="134" t="n">
        <v>0</v>
      </c>
      <c r="BN113" s="8"/>
      <c r="BO113" s="134" t="n">
        <v>0</v>
      </c>
      <c r="BP113" s="8"/>
      <c r="BQ113" s="134" t="n">
        <v>0</v>
      </c>
      <c r="BR113" s="8"/>
      <c r="BS113" s="134" t="n">
        <v>0</v>
      </c>
      <c r="BT113" s="8"/>
      <c r="BU113" s="134" t="n">
        <v>0</v>
      </c>
      <c r="BV113" s="8"/>
      <c r="BW113" s="134" t="n">
        <v>0</v>
      </c>
      <c r="BX113" s="8"/>
      <c r="BY113" s="134" t="n">
        <v>0</v>
      </c>
      <c r="BZ113" s="8"/>
      <c r="CA113" s="134" t="n">
        <v>0</v>
      </c>
      <c r="CB113" s="8"/>
      <c r="CC113" s="134" t="n">
        <v>0</v>
      </c>
      <c r="CD113" s="8"/>
      <c r="CE113" s="134" t="n">
        <v>0</v>
      </c>
      <c r="CF113" s="8"/>
      <c r="CG113" s="134" t="n">
        <v>0</v>
      </c>
      <c r="CH113" s="8"/>
      <c r="CI113" s="134" t="n">
        <v>0</v>
      </c>
      <c r="CJ113" s="8"/>
      <c r="CK113" s="134" t="n">
        <v>0</v>
      </c>
      <c r="CL113" s="8"/>
      <c r="CM113" s="134" t="n">
        <v>0</v>
      </c>
      <c r="CN113" s="8"/>
      <c r="CO113" s="134" t="n">
        <v>0</v>
      </c>
      <c r="CP113" s="8"/>
      <c r="CQ113" s="134" t="n">
        <v>0</v>
      </c>
      <c r="CR113" s="8"/>
      <c r="CS113" s="134" t="n">
        <v>0</v>
      </c>
      <c r="CT113" s="8"/>
      <c r="CU113" s="134" t="n">
        <v>0</v>
      </c>
      <c r="CV113" s="8"/>
      <c r="CW113" s="134" t="n">
        <v>0</v>
      </c>
      <c r="CX113" s="8"/>
      <c r="CY113" s="134" t="n">
        <v>0</v>
      </c>
      <c r="CZ113" s="8"/>
      <c r="DA113" s="134" t="n">
        <v>171.04</v>
      </c>
    </row>
    <row r="114" customFormat="false" ht="15" hidden="false" customHeight="false" outlineLevel="0" collapsed="false">
      <c r="B114" s="14"/>
      <c r="C114" s="14"/>
      <c r="D114" s="14"/>
      <c r="E114" s="14"/>
      <c r="F114" s="14"/>
      <c r="G114" s="14"/>
      <c r="H114" s="48" t="s">
        <v>284</v>
      </c>
      <c r="I114" s="134" t="n">
        <v>0</v>
      </c>
      <c r="J114" s="8"/>
      <c r="K114" s="134" t="n">
        <v>0</v>
      </c>
      <c r="L114" s="8"/>
      <c r="M114" s="134" t="n">
        <v>0</v>
      </c>
      <c r="N114" s="8"/>
      <c r="O114" s="134" t="n">
        <v>0</v>
      </c>
      <c r="P114" s="8"/>
      <c r="Q114" s="134" t="n">
        <v>0</v>
      </c>
      <c r="R114" s="8"/>
      <c r="S114" s="134" t="n">
        <v>0</v>
      </c>
      <c r="T114" s="8"/>
      <c r="U114" s="134" t="n">
        <v>0</v>
      </c>
      <c r="V114" s="8"/>
      <c r="W114" s="134" t="n">
        <v>0</v>
      </c>
      <c r="X114" s="8"/>
      <c r="Y114" s="134" t="n">
        <v>0</v>
      </c>
      <c r="Z114" s="8"/>
      <c r="AA114" s="134" t="n">
        <v>0</v>
      </c>
      <c r="AB114" s="8"/>
      <c r="AC114" s="134" t="n">
        <v>0</v>
      </c>
      <c r="AD114" s="8"/>
      <c r="AE114" s="134" t="n">
        <v>0</v>
      </c>
      <c r="AF114" s="8"/>
      <c r="AG114" s="134" t="n">
        <v>0</v>
      </c>
      <c r="AH114" s="8"/>
      <c r="AI114" s="134" t="n">
        <v>0</v>
      </c>
      <c r="AJ114" s="8"/>
      <c r="AK114" s="134" t="n">
        <v>0</v>
      </c>
      <c r="AL114" s="8"/>
      <c r="AM114" s="134" t="n">
        <v>0</v>
      </c>
      <c r="AN114" s="8"/>
      <c r="AO114" s="134" t="n">
        <v>0</v>
      </c>
      <c r="AP114" s="8"/>
      <c r="AQ114" s="134" t="n">
        <v>0</v>
      </c>
      <c r="AR114" s="8"/>
      <c r="AS114" s="134" t="n">
        <v>0</v>
      </c>
      <c r="AT114" s="8"/>
      <c r="AU114" s="134" t="n">
        <v>48</v>
      </c>
      <c r="AV114" s="8"/>
      <c r="AW114" s="134" t="n">
        <v>48</v>
      </c>
      <c r="AX114" s="8"/>
      <c r="AY114" s="134" t="n">
        <v>0</v>
      </c>
      <c r="AZ114" s="8"/>
      <c r="BA114" s="134" t="n">
        <v>0</v>
      </c>
      <c r="BB114" s="8"/>
      <c r="BC114" s="134" t="n">
        <v>0</v>
      </c>
      <c r="BD114" s="8"/>
      <c r="BE114" s="134" t="n">
        <v>0</v>
      </c>
      <c r="BF114" s="8"/>
      <c r="BG114" s="134" t="n">
        <v>0</v>
      </c>
      <c r="BH114" s="8"/>
      <c r="BI114" s="134" t="n">
        <v>0</v>
      </c>
      <c r="BJ114" s="8"/>
      <c r="BK114" s="134" t="n">
        <v>0</v>
      </c>
      <c r="BL114" s="8"/>
      <c r="BM114" s="134" t="n">
        <v>0</v>
      </c>
      <c r="BN114" s="8"/>
      <c r="BO114" s="134" t="n">
        <v>0</v>
      </c>
      <c r="BP114" s="8"/>
      <c r="BQ114" s="134" t="n">
        <v>0</v>
      </c>
      <c r="BR114" s="8"/>
      <c r="BS114" s="134" t="n">
        <v>0</v>
      </c>
      <c r="BT114" s="8"/>
      <c r="BU114" s="134" t="n">
        <v>0</v>
      </c>
      <c r="BV114" s="8"/>
      <c r="BW114" s="134" t="n">
        <v>0</v>
      </c>
      <c r="BX114" s="8"/>
      <c r="BY114" s="134" t="n">
        <v>0</v>
      </c>
      <c r="BZ114" s="8"/>
      <c r="CA114" s="134" t="n">
        <v>0</v>
      </c>
      <c r="CB114" s="8"/>
      <c r="CC114" s="134" t="n">
        <v>0</v>
      </c>
      <c r="CD114" s="8"/>
      <c r="CE114" s="134" t="n">
        <v>0</v>
      </c>
      <c r="CF114" s="8"/>
      <c r="CG114" s="134" t="n">
        <v>0</v>
      </c>
      <c r="CH114" s="8"/>
      <c r="CI114" s="134" t="n">
        <v>0</v>
      </c>
      <c r="CJ114" s="8"/>
      <c r="CK114" s="134" t="n">
        <v>0</v>
      </c>
      <c r="CL114" s="8"/>
      <c r="CM114" s="134" t="n">
        <v>0</v>
      </c>
      <c r="CN114" s="8"/>
      <c r="CO114" s="134" t="n">
        <v>0</v>
      </c>
      <c r="CP114" s="8"/>
      <c r="CQ114" s="134" t="n">
        <v>0</v>
      </c>
      <c r="CR114" s="8"/>
      <c r="CS114" s="134" t="n">
        <v>0</v>
      </c>
      <c r="CT114" s="8"/>
      <c r="CU114" s="134" t="n">
        <v>0</v>
      </c>
      <c r="CV114" s="8"/>
      <c r="CW114" s="134" t="n">
        <v>0</v>
      </c>
      <c r="CX114" s="8"/>
      <c r="CY114" s="134" t="n">
        <v>0</v>
      </c>
      <c r="CZ114" s="8"/>
      <c r="DA114" s="134" t="n">
        <v>48</v>
      </c>
    </row>
    <row r="115" customFormat="false" ht="15.75" hidden="false" customHeight="false" outlineLevel="0" collapsed="false">
      <c r="B115" s="14"/>
      <c r="C115" s="14"/>
      <c r="D115" s="14"/>
      <c r="E115" s="14"/>
      <c r="F115" s="14"/>
      <c r="G115" s="14"/>
      <c r="H115" s="48" t="s">
        <v>286</v>
      </c>
      <c r="I115" s="135" t="n">
        <v>0</v>
      </c>
      <c r="J115" s="8"/>
      <c r="K115" s="135" t="n">
        <v>0</v>
      </c>
      <c r="L115" s="8"/>
      <c r="M115" s="135" t="n">
        <v>0</v>
      </c>
      <c r="N115" s="8"/>
      <c r="O115" s="135" t="n">
        <v>0</v>
      </c>
      <c r="P115" s="8"/>
      <c r="Q115" s="135" t="n">
        <v>0</v>
      </c>
      <c r="R115" s="8"/>
      <c r="S115" s="135" t="n">
        <v>0</v>
      </c>
      <c r="T115" s="8"/>
      <c r="U115" s="135" t="n">
        <v>0</v>
      </c>
      <c r="V115" s="8"/>
      <c r="W115" s="135" t="n">
        <v>0</v>
      </c>
      <c r="X115" s="8"/>
      <c r="Y115" s="135" t="n">
        <v>0</v>
      </c>
      <c r="Z115" s="8"/>
      <c r="AA115" s="135" t="n">
        <v>0</v>
      </c>
      <c r="AB115" s="8"/>
      <c r="AC115" s="135" t="n">
        <v>0</v>
      </c>
      <c r="AD115" s="8"/>
      <c r="AE115" s="135" t="n">
        <v>0</v>
      </c>
      <c r="AF115" s="8"/>
      <c r="AG115" s="135" t="n">
        <v>0</v>
      </c>
      <c r="AH115" s="8"/>
      <c r="AI115" s="135" t="n">
        <v>0</v>
      </c>
      <c r="AJ115" s="8"/>
      <c r="AK115" s="135" t="n">
        <v>0</v>
      </c>
      <c r="AL115" s="8"/>
      <c r="AM115" s="135" t="n">
        <v>0</v>
      </c>
      <c r="AN115" s="8"/>
      <c r="AO115" s="135" t="n">
        <v>0</v>
      </c>
      <c r="AP115" s="8"/>
      <c r="AQ115" s="135" t="n">
        <v>0</v>
      </c>
      <c r="AR115" s="8"/>
      <c r="AS115" s="135" t="n">
        <v>0</v>
      </c>
      <c r="AT115" s="8"/>
      <c r="AU115" s="135" t="n">
        <v>226.84</v>
      </c>
      <c r="AV115" s="8"/>
      <c r="AW115" s="135" t="n">
        <v>226.84</v>
      </c>
      <c r="AX115" s="8"/>
      <c r="AY115" s="135" t="n">
        <v>0</v>
      </c>
      <c r="AZ115" s="8"/>
      <c r="BA115" s="135" t="n">
        <v>0</v>
      </c>
      <c r="BB115" s="8"/>
      <c r="BC115" s="135" t="n">
        <v>0</v>
      </c>
      <c r="BD115" s="8"/>
      <c r="BE115" s="135" t="n">
        <v>0</v>
      </c>
      <c r="BF115" s="8"/>
      <c r="BG115" s="135" t="n">
        <v>0</v>
      </c>
      <c r="BH115" s="8"/>
      <c r="BI115" s="135" t="n">
        <v>0</v>
      </c>
      <c r="BJ115" s="8"/>
      <c r="BK115" s="135" t="n">
        <v>0</v>
      </c>
      <c r="BL115" s="8"/>
      <c r="BM115" s="135" t="n">
        <v>0</v>
      </c>
      <c r="BN115" s="8"/>
      <c r="BO115" s="135" t="n">
        <v>0</v>
      </c>
      <c r="BP115" s="8"/>
      <c r="BQ115" s="135" t="n">
        <v>0</v>
      </c>
      <c r="BR115" s="8"/>
      <c r="BS115" s="135" t="n">
        <v>0</v>
      </c>
      <c r="BT115" s="8"/>
      <c r="BU115" s="135" t="n">
        <v>0</v>
      </c>
      <c r="BV115" s="8"/>
      <c r="BW115" s="135" t="n">
        <v>0</v>
      </c>
      <c r="BX115" s="8"/>
      <c r="BY115" s="135" t="n">
        <v>0</v>
      </c>
      <c r="BZ115" s="8"/>
      <c r="CA115" s="135" t="n">
        <v>0</v>
      </c>
      <c r="CB115" s="8"/>
      <c r="CC115" s="135" t="n">
        <v>0</v>
      </c>
      <c r="CD115" s="8"/>
      <c r="CE115" s="135" t="n">
        <v>0</v>
      </c>
      <c r="CF115" s="8"/>
      <c r="CG115" s="135" t="n">
        <v>0</v>
      </c>
      <c r="CH115" s="8"/>
      <c r="CI115" s="135" t="n">
        <v>0</v>
      </c>
      <c r="CJ115" s="8"/>
      <c r="CK115" s="135" t="n">
        <v>0</v>
      </c>
      <c r="CL115" s="8"/>
      <c r="CM115" s="135" t="n">
        <v>0</v>
      </c>
      <c r="CN115" s="8"/>
      <c r="CO115" s="135" t="n">
        <v>0</v>
      </c>
      <c r="CP115" s="8"/>
      <c r="CQ115" s="135" t="n">
        <v>0</v>
      </c>
      <c r="CR115" s="8"/>
      <c r="CS115" s="135" t="n">
        <v>0</v>
      </c>
      <c r="CT115" s="8"/>
      <c r="CU115" s="135" t="n">
        <v>0</v>
      </c>
      <c r="CV115" s="8"/>
      <c r="CW115" s="135" t="n">
        <v>0</v>
      </c>
      <c r="CX115" s="8"/>
      <c r="CY115" s="135" t="n">
        <v>0</v>
      </c>
      <c r="CZ115" s="8"/>
      <c r="DA115" s="135" t="n">
        <v>226.84</v>
      </c>
    </row>
    <row r="116" customFormat="false" ht="15" hidden="false" customHeight="false" outlineLevel="0" collapsed="false">
      <c r="B116" s="14"/>
      <c r="C116" s="14"/>
      <c r="D116" s="14"/>
      <c r="E116" s="14"/>
      <c r="F116" s="14"/>
      <c r="G116" s="48" t="s">
        <v>288</v>
      </c>
      <c r="H116" s="14"/>
      <c r="I116" s="134" t="n">
        <v>0</v>
      </c>
      <c r="J116" s="8"/>
      <c r="K116" s="134" t="n">
        <v>0</v>
      </c>
      <c r="L116" s="8"/>
      <c r="M116" s="134" t="n">
        <v>0</v>
      </c>
      <c r="N116" s="8"/>
      <c r="O116" s="134" t="n">
        <v>0</v>
      </c>
      <c r="P116" s="8"/>
      <c r="Q116" s="134" t="n">
        <v>0</v>
      </c>
      <c r="R116" s="8"/>
      <c r="S116" s="134" t="n">
        <v>0</v>
      </c>
      <c r="T116" s="8"/>
      <c r="U116" s="134" t="n">
        <v>0</v>
      </c>
      <c r="V116" s="8"/>
      <c r="W116" s="134" t="n">
        <v>0</v>
      </c>
      <c r="X116" s="8"/>
      <c r="Y116" s="134" t="n">
        <v>0</v>
      </c>
      <c r="Z116" s="8"/>
      <c r="AA116" s="134" t="n">
        <v>0</v>
      </c>
      <c r="AB116" s="8"/>
      <c r="AC116" s="134" t="n">
        <v>0</v>
      </c>
      <c r="AD116" s="8"/>
      <c r="AE116" s="134" t="n">
        <v>0</v>
      </c>
      <c r="AF116" s="8"/>
      <c r="AG116" s="134" t="n">
        <v>0</v>
      </c>
      <c r="AH116" s="8"/>
      <c r="AI116" s="134" t="n">
        <v>0</v>
      </c>
      <c r="AJ116" s="8"/>
      <c r="AK116" s="134" t="n">
        <v>0</v>
      </c>
      <c r="AL116" s="8"/>
      <c r="AM116" s="134" t="n">
        <v>0</v>
      </c>
      <c r="AN116" s="8"/>
      <c r="AO116" s="134" t="n">
        <v>0</v>
      </c>
      <c r="AP116" s="8"/>
      <c r="AQ116" s="134" t="n">
        <v>0</v>
      </c>
      <c r="AR116" s="8"/>
      <c r="AS116" s="134" t="n">
        <v>0</v>
      </c>
      <c r="AT116" s="8"/>
      <c r="AU116" s="134" t="n">
        <v>457.65</v>
      </c>
      <c r="AV116" s="8"/>
      <c r="AW116" s="134" t="n">
        <v>457.65</v>
      </c>
      <c r="AX116" s="8"/>
      <c r="AY116" s="134" t="n">
        <v>0</v>
      </c>
      <c r="AZ116" s="8"/>
      <c r="BA116" s="134" t="n">
        <v>0</v>
      </c>
      <c r="BB116" s="8"/>
      <c r="BC116" s="134" t="n">
        <v>0</v>
      </c>
      <c r="BD116" s="8"/>
      <c r="BE116" s="134" t="n">
        <v>0</v>
      </c>
      <c r="BF116" s="8"/>
      <c r="BG116" s="134" t="n">
        <v>0</v>
      </c>
      <c r="BH116" s="8"/>
      <c r="BI116" s="134" t="n">
        <v>0</v>
      </c>
      <c r="BJ116" s="8"/>
      <c r="BK116" s="134" t="n">
        <v>0</v>
      </c>
      <c r="BL116" s="8"/>
      <c r="BM116" s="134" t="n">
        <v>0</v>
      </c>
      <c r="BN116" s="8"/>
      <c r="BO116" s="134" t="n">
        <v>0</v>
      </c>
      <c r="BP116" s="8"/>
      <c r="BQ116" s="134" t="n">
        <v>0</v>
      </c>
      <c r="BR116" s="8"/>
      <c r="BS116" s="134" t="n">
        <v>0</v>
      </c>
      <c r="BT116" s="8"/>
      <c r="BU116" s="134" t="n">
        <v>0</v>
      </c>
      <c r="BV116" s="8"/>
      <c r="BW116" s="134" t="n">
        <v>0</v>
      </c>
      <c r="BX116" s="8"/>
      <c r="BY116" s="134" t="n">
        <v>0</v>
      </c>
      <c r="BZ116" s="8"/>
      <c r="CA116" s="134" t="n">
        <v>0</v>
      </c>
      <c r="CB116" s="8"/>
      <c r="CC116" s="134" t="n">
        <v>0</v>
      </c>
      <c r="CD116" s="8"/>
      <c r="CE116" s="134" t="n">
        <v>0</v>
      </c>
      <c r="CF116" s="8"/>
      <c r="CG116" s="134" t="n">
        <v>0</v>
      </c>
      <c r="CH116" s="8"/>
      <c r="CI116" s="134" t="n">
        <v>0</v>
      </c>
      <c r="CJ116" s="8"/>
      <c r="CK116" s="134" t="n">
        <v>0</v>
      </c>
      <c r="CL116" s="8"/>
      <c r="CM116" s="134" t="n">
        <v>0</v>
      </c>
      <c r="CN116" s="8"/>
      <c r="CO116" s="134" t="n">
        <v>0</v>
      </c>
      <c r="CP116" s="8"/>
      <c r="CQ116" s="134" t="n">
        <v>0</v>
      </c>
      <c r="CR116" s="8"/>
      <c r="CS116" s="134" t="n">
        <v>0</v>
      </c>
      <c r="CT116" s="8"/>
      <c r="CU116" s="134" t="n">
        <v>0</v>
      </c>
      <c r="CV116" s="8"/>
      <c r="CW116" s="134" t="n">
        <v>0</v>
      </c>
      <c r="CX116" s="8"/>
      <c r="CY116" s="134" t="n">
        <v>0</v>
      </c>
      <c r="CZ116" s="8"/>
      <c r="DA116" s="134" t="n">
        <v>457.65</v>
      </c>
    </row>
    <row r="117" customFormat="false" ht="15" hidden="false" customHeight="false" outlineLevel="0" collapsed="false">
      <c r="B117" s="14"/>
      <c r="C117" s="14"/>
      <c r="D117" s="14"/>
      <c r="E117" s="14"/>
      <c r="F117" s="14"/>
      <c r="G117" s="48" t="s">
        <v>289</v>
      </c>
      <c r="H117" s="14"/>
      <c r="I117" s="134" t="n">
        <v>0</v>
      </c>
      <c r="J117" s="8"/>
      <c r="K117" s="134" t="n">
        <v>0</v>
      </c>
      <c r="L117" s="8"/>
      <c r="M117" s="134" t="n">
        <v>0</v>
      </c>
      <c r="N117" s="8"/>
      <c r="O117" s="134" t="n">
        <v>0</v>
      </c>
      <c r="P117" s="8"/>
      <c r="Q117" s="134" t="n">
        <v>0</v>
      </c>
      <c r="R117" s="8"/>
      <c r="S117" s="134" t="n">
        <v>0</v>
      </c>
      <c r="T117" s="8"/>
      <c r="U117" s="134" t="n">
        <v>0</v>
      </c>
      <c r="V117" s="8"/>
      <c r="W117" s="134" t="n">
        <v>0</v>
      </c>
      <c r="X117" s="8"/>
      <c r="Y117" s="134" t="n">
        <v>0</v>
      </c>
      <c r="Z117" s="8"/>
      <c r="AA117" s="134" t="n">
        <v>0</v>
      </c>
      <c r="AB117" s="8"/>
      <c r="AC117" s="134" t="n">
        <v>0</v>
      </c>
      <c r="AD117" s="8"/>
      <c r="AE117" s="134" t="n">
        <v>0</v>
      </c>
      <c r="AF117" s="8"/>
      <c r="AG117" s="134" t="n">
        <v>0</v>
      </c>
      <c r="AH117" s="8"/>
      <c r="AI117" s="134" t="n">
        <v>0</v>
      </c>
      <c r="AJ117" s="8"/>
      <c r="AK117" s="134" t="n">
        <v>0</v>
      </c>
      <c r="AL117" s="8"/>
      <c r="AM117" s="134" t="n">
        <v>0</v>
      </c>
      <c r="AN117" s="8"/>
      <c r="AO117" s="134" t="n">
        <v>0</v>
      </c>
      <c r="AP117" s="8"/>
      <c r="AQ117" s="134" t="n">
        <v>0</v>
      </c>
      <c r="AR117" s="8"/>
      <c r="AS117" s="134" t="n">
        <v>0</v>
      </c>
      <c r="AT117" s="8"/>
      <c r="AU117" s="134" t="n">
        <v>4253.17</v>
      </c>
      <c r="AV117" s="8"/>
      <c r="AW117" s="134" t="n">
        <v>4253.17</v>
      </c>
      <c r="AX117" s="8"/>
      <c r="AY117" s="134" t="n">
        <v>0</v>
      </c>
      <c r="AZ117" s="8"/>
      <c r="BA117" s="134" t="n">
        <v>0</v>
      </c>
      <c r="BB117" s="8"/>
      <c r="BC117" s="134" t="n">
        <v>0</v>
      </c>
      <c r="BD117" s="8"/>
      <c r="BE117" s="134" t="n">
        <v>0</v>
      </c>
      <c r="BF117" s="8"/>
      <c r="BG117" s="134" t="n">
        <v>0</v>
      </c>
      <c r="BH117" s="8"/>
      <c r="BI117" s="134" t="n">
        <v>0</v>
      </c>
      <c r="BJ117" s="8"/>
      <c r="BK117" s="134" t="n">
        <v>0</v>
      </c>
      <c r="BL117" s="8"/>
      <c r="BM117" s="134" t="n">
        <v>0</v>
      </c>
      <c r="BN117" s="8"/>
      <c r="BO117" s="134" t="n">
        <v>0</v>
      </c>
      <c r="BP117" s="8"/>
      <c r="BQ117" s="134" t="n">
        <v>0</v>
      </c>
      <c r="BR117" s="8"/>
      <c r="BS117" s="134" t="n">
        <v>0</v>
      </c>
      <c r="BT117" s="8"/>
      <c r="BU117" s="134" t="n">
        <v>0</v>
      </c>
      <c r="BV117" s="8"/>
      <c r="BW117" s="134" t="n">
        <v>0</v>
      </c>
      <c r="BX117" s="8"/>
      <c r="BY117" s="134" t="n">
        <v>0</v>
      </c>
      <c r="BZ117" s="8"/>
      <c r="CA117" s="134" t="n">
        <v>0</v>
      </c>
      <c r="CB117" s="8"/>
      <c r="CC117" s="134" t="n">
        <v>0</v>
      </c>
      <c r="CD117" s="8"/>
      <c r="CE117" s="134" t="n">
        <v>0</v>
      </c>
      <c r="CF117" s="8"/>
      <c r="CG117" s="134" t="n">
        <v>0</v>
      </c>
      <c r="CH117" s="8"/>
      <c r="CI117" s="134" t="n">
        <v>0</v>
      </c>
      <c r="CJ117" s="8"/>
      <c r="CK117" s="134" t="n">
        <v>0</v>
      </c>
      <c r="CL117" s="8"/>
      <c r="CM117" s="134" t="n">
        <v>0</v>
      </c>
      <c r="CN117" s="8"/>
      <c r="CO117" s="134" t="n">
        <v>0</v>
      </c>
      <c r="CP117" s="8"/>
      <c r="CQ117" s="134" t="n">
        <v>0</v>
      </c>
      <c r="CR117" s="8"/>
      <c r="CS117" s="134" t="n">
        <v>0</v>
      </c>
      <c r="CT117" s="8"/>
      <c r="CU117" s="134" t="n">
        <v>0</v>
      </c>
      <c r="CV117" s="8"/>
      <c r="CW117" s="134" t="n">
        <v>0</v>
      </c>
      <c r="CX117" s="8"/>
      <c r="CY117" s="134" t="n">
        <v>0</v>
      </c>
      <c r="CZ117" s="8"/>
      <c r="DA117" s="134" t="n">
        <v>4253.17</v>
      </c>
    </row>
    <row r="118" customFormat="false" ht="15" hidden="false" customHeight="false" outlineLevel="0" collapsed="false">
      <c r="B118" s="14"/>
      <c r="C118" s="14"/>
      <c r="D118" s="14"/>
      <c r="E118" s="14"/>
      <c r="F118" s="14"/>
      <c r="G118" s="48" t="s">
        <v>290</v>
      </c>
      <c r="H118" s="14"/>
      <c r="I118" s="134" t="n">
        <v>0</v>
      </c>
      <c r="J118" s="8"/>
      <c r="K118" s="134" t="n">
        <v>0</v>
      </c>
      <c r="L118" s="8"/>
      <c r="M118" s="134" t="n">
        <v>0</v>
      </c>
      <c r="N118" s="8"/>
      <c r="O118" s="134" t="n">
        <v>0</v>
      </c>
      <c r="P118" s="8"/>
      <c r="Q118" s="134" t="n">
        <v>0</v>
      </c>
      <c r="R118" s="8"/>
      <c r="S118" s="134" t="n">
        <v>0</v>
      </c>
      <c r="T118" s="8"/>
      <c r="U118" s="134" t="n">
        <v>0</v>
      </c>
      <c r="V118" s="8"/>
      <c r="W118" s="134" t="n">
        <v>0</v>
      </c>
      <c r="X118" s="8"/>
      <c r="Y118" s="134" t="n">
        <v>0</v>
      </c>
      <c r="Z118" s="8"/>
      <c r="AA118" s="134" t="n">
        <v>0</v>
      </c>
      <c r="AB118" s="8"/>
      <c r="AC118" s="134" t="n">
        <v>0</v>
      </c>
      <c r="AD118" s="8"/>
      <c r="AE118" s="134" t="n">
        <v>0</v>
      </c>
      <c r="AF118" s="8"/>
      <c r="AG118" s="134" t="n">
        <v>0</v>
      </c>
      <c r="AH118" s="8"/>
      <c r="AI118" s="134" t="n">
        <v>0</v>
      </c>
      <c r="AJ118" s="8"/>
      <c r="AK118" s="134" t="n">
        <v>0</v>
      </c>
      <c r="AL118" s="8"/>
      <c r="AM118" s="134" t="n">
        <v>0</v>
      </c>
      <c r="AN118" s="8"/>
      <c r="AO118" s="134" t="n">
        <v>0</v>
      </c>
      <c r="AP118" s="8"/>
      <c r="AQ118" s="134" t="n">
        <v>0</v>
      </c>
      <c r="AR118" s="8"/>
      <c r="AS118" s="134" t="n">
        <v>0</v>
      </c>
      <c r="AT118" s="8"/>
      <c r="AU118" s="134" t="n">
        <v>129.88</v>
      </c>
      <c r="AV118" s="8"/>
      <c r="AW118" s="134" t="n">
        <v>129.88</v>
      </c>
      <c r="AX118" s="8"/>
      <c r="AY118" s="134" t="n">
        <v>0</v>
      </c>
      <c r="AZ118" s="8"/>
      <c r="BA118" s="134" t="n">
        <v>0</v>
      </c>
      <c r="BB118" s="8"/>
      <c r="BC118" s="134" t="n">
        <v>0</v>
      </c>
      <c r="BD118" s="8"/>
      <c r="BE118" s="134" t="n">
        <v>0</v>
      </c>
      <c r="BF118" s="8"/>
      <c r="BG118" s="134" t="n">
        <v>0</v>
      </c>
      <c r="BH118" s="8"/>
      <c r="BI118" s="134" t="n">
        <v>0</v>
      </c>
      <c r="BJ118" s="8"/>
      <c r="BK118" s="134" t="n">
        <v>0</v>
      </c>
      <c r="BL118" s="8"/>
      <c r="BM118" s="134" t="n">
        <v>0</v>
      </c>
      <c r="BN118" s="8"/>
      <c r="BO118" s="134" t="n">
        <v>0</v>
      </c>
      <c r="BP118" s="8"/>
      <c r="BQ118" s="134" t="n">
        <v>0</v>
      </c>
      <c r="BR118" s="8"/>
      <c r="BS118" s="134" t="n">
        <v>0</v>
      </c>
      <c r="BT118" s="8"/>
      <c r="BU118" s="134" t="n">
        <v>0</v>
      </c>
      <c r="BV118" s="8"/>
      <c r="BW118" s="134" t="n">
        <v>0</v>
      </c>
      <c r="BX118" s="8"/>
      <c r="BY118" s="134" t="n">
        <v>0</v>
      </c>
      <c r="BZ118" s="8"/>
      <c r="CA118" s="134" t="n">
        <v>0</v>
      </c>
      <c r="CB118" s="8"/>
      <c r="CC118" s="134" t="n">
        <v>0</v>
      </c>
      <c r="CD118" s="8"/>
      <c r="CE118" s="134" t="n">
        <v>0</v>
      </c>
      <c r="CF118" s="8"/>
      <c r="CG118" s="134" t="n">
        <v>0</v>
      </c>
      <c r="CH118" s="8"/>
      <c r="CI118" s="134" t="n">
        <v>0</v>
      </c>
      <c r="CJ118" s="8"/>
      <c r="CK118" s="134" t="n">
        <v>0</v>
      </c>
      <c r="CL118" s="8"/>
      <c r="CM118" s="134" t="n">
        <v>0</v>
      </c>
      <c r="CN118" s="8"/>
      <c r="CO118" s="134" t="n">
        <v>0</v>
      </c>
      <c r="CP118" s="8"/>
      <c r="CQ118" s="134" t="n">
        <v>0</v>
      </c>
      <c r="CR118" s="8"/>
      <c r="CS118" s="134" t="n">
        <v>0</v>
      </c>
      <c r="CT118" s="8"/>
      <c r="CU118" s="134" t="n">
        <v>0</v>
      </c>
      <c r="CV118" s="8"/>
      <c r="CW118" s="134" t="n">
        <v>0</v>
      </c>
      <c r="CX118" s="8"/>
      <c r="CY118" s="134" t="n">
        <v>0</v>
      </c>
      <c r="CZ118" s="8"/>
      <c r="DA118" s="134" t="n">
        <v>129.88</v>
      </c>
    </row>
    <row r="119" customFormat="false" ht="15" hidden="false" customHeight="false" outlineLevel="0" collapsed="false">
      <c r="B119" s="14"/>
      <c r="C119" s="14"/>
      <c r="D119" s="14"/>
      <c r="E119" s="14"/>
      <c r="F119" s="14"/>
      <c r="G119" s="48" t="s">
        <v>291</v>
      </c>
      <c r="H119" s="14"/>
      <c r="I119" s="134" t="n">
        <v>0</v>
      </c>
      <c r="J119" s="8"/>
      <c r="K119" s="134" t="n">
        <v>0</v>
      </c>
      <c r="L119" s="8"/>
      <c r="M119" s="134" t="n">
        <v>0</v>
      </c>
      <c r="N119" s="8"/>
      <c r="O119" s="134" t="n">
        <v>0</v>
      </c>
      <c r="P119" s="8"/>
      <c r="Q119" s="134" t="n">
        <v>0</v>
      </c>
      <c r="R119" s="8"/>
      <c r="S119" s="134" t="n">
        <v>0</v>
      </c>
      <c r="T119" s="8"/>
      <c r="U119" s="134" t="n">
        <v>0</v>
      </c>
      <c r="V119" s="8"/>
      <c r="W119" s="134" t="n">
        <v>0</v>
      </c>
      <c r="X119" s="8"/>
      <c r="Y119" s="134" t="n">
        <v>0</v>
      </c>
      <c r="Z119" s="8"/>
      <c r="AA119" s="134" t="n">
        <v>0</v>
      </c>
      <c r="AB119" s="8"/>
      <c r="AC119" s="134" t="n">
        <v>0</v>
      </c>
      <c r="AD119" s="8"/>
      <c r="AE119" s="134" t="n">
        <v>0</v>
      </c>
      <c r="AF119" s="8"/>
      <c r="AG119" s="134" t="n">
        <v>0</v>
      </c>
      <c r="AH119" s="8"/>
      <c r="AI119" s="134" t="n">
        <v>0</v>
      </c>
      <c r="AJ119" s="8"/>
      <c r="AK119" s="134" t="n">
        <v>0</v>
      </c>
      <c r="AL119" s="8"/>
      <c r="AM119" s="134" t="n">
        <v>0</v>
      </c>
      <c r="AN119" s="8"/>
      <c r="AO119" s="134" t="n">
        <v>0</v>
      </c>
      <c r="AP119" s="8"/>
      <c r="AQ119" s="134" t="n">
        <v>0</v>
      </c>
      <c r="AR119" s="8"/>
      <c r="AS119" s="134" t="n">
        <v>0</v>
      </c>
      <c r="AT119" s="8"/>
      <c r="AU119" s="134" t="n">
        <v>2344</v>
      </c>
      <c r="AV119" s="8"/>
      <c r="AW119" s="134" t="n">
        <v>2344</v>
      </c>
      <c r="AX119" s="8"/>
      <c r="AY119" s="134" t="n">
        <v>0</v>
      </c>
      <c r="AZ119" s="8"/>
      <c r="BA119" s="134" t="n">
        <v>0</v>
      </c>
      <c r="BB119" s="8"/>
      <c r="BC119" s="134" t="n">
        <v>0</v>
      </c>
      <c r="BD119" s="8"/>
      <c r="BE119" s="134" t="n">
        <v>0</v>
      </c>
      <c r="BF119" s="8"/>
      <c r="BG119" s="134" t="n">
        <v>0</v>
      </c>
      <c r="BH119" s="8"/>
      <c r="BI119" s="134" t="n">
        <v>0</v>
      </c>
      <c r="BJ119" s="8"/>
      <c r="BK119" s="134" t="n">
        <v>0</v>
      </c>
      <c r="BL119" s="8"/>
      <c r="BM119" s="134" t="n">
        <v>0</v>
      </c>
      <c r="BN119" s="8"/>
      <c r="BO119" s="134" t="n">
        <v>0</v>
      </c>
      <c r="BP119" s="8"/>
      <c r="BQ119" s="134" t="n">
        <v>0</v>
      </c>
      <c r="BR119" s="8"/>
      <c r="BS119" s="134" t="n">
        <v>0</v>
      </c>
      <c r="BT119" s="8"/>
      <c r="BU119" s="134" t="n">
        <v>0</v>
      </c>
      <c r="BV119" s="8"/>
      <c r="BW119" s="134" t="n">
        <v>0</v>
      </c>
      <c r="BX119" s="8"/>
      <c r="BY119" s="134" t="n">
        <v>0</v>
      </c>
      <c r="BZ119" s="8"/>
      <c r="CA119" s="134" t="n">
        <v>0</v>
      </c>
      <c r="CB119" s="8"/>
      <c r="CC119" s="134" t="n">
        <v>0</v>
      </c>
      <c r="CD119" s="8"/>
      <c r="CE119" s="134" t="n">
        <v>0</v>
      </c>
      <c r="CF119" s="8"/>
      <c r="CG119" s="134" t="n">
        <v>0</v>
      </c>
      <c r="CH119" s="8"/>
      <c r="CI119" s="134" t="n">
        <v>0</v>
      </c>
      <c r="CJ119" s="8"/>
      <c r="CK119" s="134" t="n">
        <v>0</v>
      </c>
      <c r="CL119" s="8"/>
      <c r="CM119" s="134" t="n">
        <v>0</v>
      </c>
      <c r="CN119" s="8"/>
      <c r="CO119" s="134" t="n">
        <v>0</v>
      </c>
      <c r="CP119" s="8"/>
      <c r="CQ119" s="134" t="n">
        <v>0</v>
      </c>
      <c r="CR119" s="8"/>
      <c r="CS119" s="134" t="n">
        <v>0</v>
      </c>
      <c r="CT119" s="8"/>
      <c r="CU119" s="134" t="n">
        <v>0</v>
      </c>
      <c r="CV119" s="8"/>
      <c r="CW119" s="134" t="n">
        <v>0</v>
      </c>
      <c r="CX119" s="8"/>
      <c r="CY119" s="134" t="n">
        <v>0</v>
      </c>
      <c r="CZ119" s="8"/>
      <c r="DA119" s="134" t="n">
        <v>2344</v>
      </c>
    </row>
    <row r="120" customFormat="false" ht="15" hidden="false" customHeight="false" outlineLevel="0" collapsed="false">
      <c r="B120" s="14"/>
      <c r="C120" s="14"/>
      <c r="D120" s="14"/>
      <c r="E120" s="14"/>
      <c r="F120" s="14"/>
      <c r="G120" s="48" t="s">
        <v>292</v>
      </c>
      <c r="H120" s="14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</row>
    <row r="121" customFormat="false" ht="15" hidden="false" customHeight="false" outlineLevel="0" collapsed="false">
      <c r="B121" s="14"/>
      <c r="C121" s="14"/>
      <c r="D121" s="14"/>
      <c r="E121" s="14"/>
      <c r="F121" s="14"/>
      <c r="G121" s="14"/>
      <c r="H121" s="48" t="s">
        <v>293</v>
      </c>
      <c r="I121" s="134" t="n">
        <v>0</v>
      </c>
      <c r="J121" s="8"/>
      <c r="K121" s="134" t="n">
        <v>0</v>
      </c>
      <c r="L121" s="8"/>
      <c r="M121" s="134" t="n">
        <v>0</v>
      </c>
      <c r="N121" s="8"/>
      <c r="O121" s="134" t="n">
        <v>0</v>
      </c>
      <c r="P121" s="8"/>
      <c r="Q121" s="134" t="n">
        <v>0</v>
      </c>
      <c r="R121" s="8"/>
      <c r="S121" s="134" t="n">
        <v>0</v>
      </c>
      <c r="T121" s="8"/>
      <c r="U121" s="134" t="n">
        <v>0</v>
      </c>
      <c r="V121" s="8"/>
      <c r="W121" s="134" t="n">
        <v>0</v>
      </c>
      <c r="X121" s="8"/>
      <c r="Y121" s="134" t="n">
        <v>0</v>
      </c>
      <c r="Z121" s="8"/>
      <c r="AA121" s="134" t="n">
        <v>0</v>
      </c>
      <c r="AB121" s="8"/>
      <c r="AC121" s="134" t="n">
        <v>0</v>
      </c>
      <c r="AD121" s="8"/>
      <c r="AE121" s="134" t="n">
        <v>0</v>
      </c>
      <c r="AF121" s="8"/>
      <c r="AG121" s="134" t="n">
        <v>0</v>
      </c>
      <c r="AH121" s="8"/>
      <c r="AI121" s="134" t="n">
        <v>0</v>
      </c>
      <c r="AJ121" s="8"/>
      <c r="AK121" s="134" t="n">
        <v>0</v>
      </c>
      <c r="AL121" s="8"/>
      <c r="AM121" s="134" t="n">
        <v>0</v>
      </c>
      <c r="AN121" s="8"/>
      <c r="AO121" s="134" t="n">
        <v>0</v>
      </c>
      <c r="AP121" s="8"/>
      <c r="AQ121" s="134" t="n">
        <v>0</v>
      </c>
      <c r="AR121" s="8"/>
      <c r="AS121" s="134" t="n">
        <v>0</v>
      </c>
      <c r="AT121" s="8"/>
      <c r="AU121" s="134" t="n">
        <v>320.5</v>
      </c>
      <c r="AV121" s="8"/>
      <c r="AW121" s="134" t="n">
        <v>320.5</v>
      </c>
      <c r="AX121" s="8"/>
      <c r="AY121" s="134" t="n">
        <v>0</v>
      </c>
      <c r="AZ121" s="8"/>
      <c r="BA121" s="134" t="n">
        <v>0</v>
      </c>
      <c r="BB121" s="8"/>
      <c r="BC121" s="134" t="n">
        <v>0</v>
      </c>
      <c r="BD121" s="8"/>
      <c r="BE121" s="134" t="n">
        <v>0</v>
      </c>
      <c r="BF121" s="8"/>
      <c r="BG121" s="134" t="n">
        <v>0</v>
      </c>
      <c r="BH121" s="8"/>
      <c r="BI121" s="134" t="n">
        <v>0</v>
      </c>
      <c r="BJ121" s="8"/>
      <c r="BK121" s="134" t="n">
        <v>0</v>
      </c>
      <c r="BL121" s="8"/>
      <c r="BM121" s="134" t="n">
        <v>0</v>
      </c>
      <c r="BN121" s="8"/>
      <c r="BO121" s="134" t="n">
        <v>0</v>
      </c>
      <c r="BP121" s="8"/>
      <c r="BQ121" s="134" t="n">
        <v>0</v>
      </c>
      <c r="BR121" s="8"/>
      <c r="BS121" s="134" t="n">
        <v>0</v>
      </c>
      <c r="BT121" s="8"/>
      <c r="BU121" s="134" t="n">
        <v>0</v>
      </c>
      <c r="BV121" s="8"/>
      <c r="BW121" s="134" t="n">
        <v>0</v>
      </c>
      <c r="BX121" s="8"/>
      <c r="BY121" s="134" t="n">
        <v>0</v>
      </c>
      <c r="BZ121" s="8"/>
      <c r="CA121" s="134" t="n">
        <v>0</v>
      </c>
      <c r="CB121" s="8"/>
      <c r="CC121" s="134" t="n">
        <v>0</v>
      </c>
      <c r="CD121" s="8"/>
      <c r="CE121" s="134" t="n">
        <v>0</v>
      </c>
      <c r="CF121" s="8"/>
      <c r="CG121" s="134" t="n">
        <v>0</v>
      </c>
      <c r="CH121" s="8"/>
      <c r="CI121" s="134" t="n">
        <v>0</v>
      </c>
      <c r="CJ121" s="8"/>
      <c r="CK121" s="134" t="n">
        <v>0</v>
      </c>
      <c r="CL121" s="8"/>
      <c r="CM121" s="134" t="n">
        <v>0</v>
      </c>
      <c r="CN121" s="8"/>
      <c r="CO121" s="134" t="n">
        <v>0</v>
      </c>
      <c r="CP121" s="8"/>
      <c r="CQ121" s="134" t="n">
        <v>0</v>
      </c>
      <c r="CR121" s="8"/>
      <c r="CS121" s="134" t="n">
        <v>0</v>
      </c>
      <c r="CT121" s="8"/>
      <c r="CU121" s="134" t="n">
        <v>0</v>
      </c>
      <c r="CV121" s="8"/>
      <c r="CW121" s="134" t="n">
        <v>0</v>
      </c>
      <c r="CX121" s="8"/>
      <c r="CY121" s="134" t="n">
        <v>0</v>
      </c>
      <c r="CZ121" s="8"/>
      <c r="DA121" s="134" t="n">
        <v>320.5</v>
      </c>
    </row>
    <row r="122" customFormat="false" ht="15.75" hidden="false" customHeight="false" outlineLevel="0" collapsed="false">
      <c r="B122" s="14"/>
      <c r="C122" s="14"/>
      <c r="D122" s="14"/>
      <c r="E122" s="14"/>
      <c r="F122" s="14"/>
      <c r="G122" s="14"/>
      <c r="H122" s="48" t="s">
        <v>294</v>
      </c>
      <c r="I122" s="135" t="n">
        <v>0</v>
      </c>
      <c r="J122" s="8"/>
      <c r="K122" s="135" t="n">
        <v>0</v>
      </c>
      <c r="L122" s="8"/>
      <c r="M122" s="135" t="n">
        <v>0</v>
      </c>
      <c r="N122" s="8"/>
      <c r="O122" s="135" t="n">
        <v>0</v>
      </c>
      <c r="P122" s="8"/>
      <c r="Q122" s="135" t="n">
        <v>0</v>
      </c>
      <c r="R122" s="8"/>
      <c r="S122" s="135" t="n">
        <v>0</v>
      </c>
      <c r="T122" s="8"/>
      <c r="U122" s="135" t="n">
        <v>0</v>
      </c>
      <c r="V122" s="8"/>
      <c r="W122" s="135" t="n">
        <v>0</v>
      </c>
      <c r="X122" s="8"/>
      <c r="Y122" s="135" t="n">
        <v>0</v>
      </c>
      <c r="Z122" s="8"/>
      <c r="AA122" s="135" t="n">
        <v>0</v>
      </c>
      <c r="AB122" s="8"/>
      <c r="AC122" s="135" t="n">
        <v>0</v>
      </c>
      <c r="AD122" s="8"/>
      <c r="AE122" s="135" t="n">
        <v>0</v>
      </c>
      <c r="AF122" s="8"/>
      <c r="AG122" s="135" t="n">
        <v>0</v>
      </c>
      <c r="AH122" s="8"/>
      <c r="AI122" s="135" t="n">
        <v>0</v>
      </c>
      <c r="AJ122" s="8"/>
      <c r="AK122" s="135" t="n">
        <v>0</v>
      </c>
      <c r="AL122" s="8"/>
      <c r="AM122" s="135" t="n">
        <v>0</v>
      </c>
      <c r="AN122" s="8"/>
      <c r="AO122" s="135" t="n">
        <v>0</v>
      </c>
      <c r="AP122" s="8"/>
      <c r="AQ122" s="135" t="n">
        <v>0</v>
      </c>
      <c r="AR122" s="8"/>
      <c r="AS122" s="135" t="n">
        <v>0</v>
      </c>
      <c r="AT122" s="8"/>
      <c r="AU122" s="135" t="n">
        <v>37144.42</v>
      </c>
      <c r="AV122" s="8"/>
      <c r="AW122" s="135" t="n">
        <v>37144.42</v>
      </c>
      <c r="AX122" s="8"/>
      <c r="AY122" s="135" t="n">
        <v>0</v>
      </c>
      <c r="AZ122" s="8"/>
      <c r="BA122" s="135" t="n">
        <v>0</v>
      </c>
      <c r="BB122" s="8"/>
      <c r="BC122" s="135" t="n">
        <v>0</v>
      </c>
      <c r="BD122" s="8"/>
      <c r="BE122" s="135" t="n">
        <v>0</v>
      </c>
      <c r="BF122" s="8"/>
      <c r="BG122" s="135" t="n">
        <v>0</v>
      </c>
      <c r="BH122" s="8"/>
      <c r="BI122" s="135" t="n">
        <v>0</v>
      </c>
      <c r="BJ122" s="8"/>
      <c r="BK122" s="135" t="n">
        <v>0</v>
      </c>
      <c r="BL122" s="8"/>
      <c r="BM122" s="135" t="n">
        <v>0</v>
      </c>
      <c r="BN122" s="8"/>
      <c r="BO122" s="135" t="n">
        <v>0</v>
      </c>
      <c r="BP122" s="8"/>
      <c r="BQ122" s="135" t="n">
        <v>0</v>
      </c>
      <c r="BR122" s="8"/>
      <c r="BS122" s="135" t="n">
        <v>0</v>
      </c>
      <c r="BT122" s="8"/>
      <c r="BU122" s="135" t="n">
        <v>0</v>
      </c>
      <c r="BV122" s="8"/>
      <c r="BW122" s="135" t="n">
        <v>0</v>
      </c>
      <c r="BX122" s="8"/>
      <c r="BY122" s="135" t="n">
        <v>0</v>
      </c>
      <c r="BZ122" s="8"/>
      <c r="CA122" s="135" t="n">
        <v>0</v>
      </c>
      <c r="CB122" s="8"/>
      <c r="CC122" s="135" t="n">
        <v>0</v>
      </c>
      <c r="CD122" s="8"/>
      <c r="CE122" s="135" t="n">
        <v>0</v>
      </c>
      <c r="CF122" s="8"/>
      <c r="CG122" s="135" t="n">
        <v>0</v>
      </c>
      <c r="CH122" s="8"/>
      <c r="CI122" s="135" t="n">
        <v>0</v>
      </c>
      <c r="CJ122" s="8"/>
      <c r="CK122" s="135" t="n">
        <v>0</v>
      </c>
      <c r="CL122" s="8"/>
      <c r="CM122" s="135" t="n">
        <v>0</v>
      </c>
      <c r="CN122" s="8"/>
      <c r="CO122" s="135" t="n">
        <v>0</v>
      </c>
      <c r="CP122" s="8"/>
      <c r="CQ122" s="135" t="n">
        <v>0</v>
      </c>
      <c r="CR122" s="8"/>
      <c r="CS122" s="135" t="n">
        <v>0</v>
      </c>
      <c r="CT122" s="8"/>
      <c r="CU122" s="135" t="n">
        <v>0</v>
      </c>
      <c r="CV122" s="8"/>
      <c r="CW122" s="135" t="n">
        <v>0</v>
      </c>
      <c r="CX122" s="8"/>
      <c r="CY122" s="135" t="n">
        <v>0</v>
      </c>
      <c r="CZ122" s="8"/>
      <c r="DA122" s="135" t="n">
        <v>37144.42</v>
      </c>
    </row>
    <row r="123" customFormat="false" ht="15" hidden="false" customHeight="false" outlineLevel="0" collapsed="false">
      <c r="B123" s="14"/>
      <c r="C123" s="14"/>
      <c r="D123" s="14"/>
      <c r="E123" s="14"/>
      <c r="F123" s="14"/>
      <c r="G123" s="48" t="s">
        <v>296</v>
      </c>
      <c r="H123" s="14"/>
      <c r="I123" s="134" t="n">
        <v>0</v>
      </c>
      <c r="J123" s="8"/>
      <c r="K123" s="134" t="n">
        <v>0</v>
      </c>
      <c r="L123" s="8"/>
      <c r="M123" s="134" t="n">
        <v>0</v>
      </c>
      <c r="N123" s="8"/>
      <c r="O123" s="134" t="n">
        <v>0</v>
      </c>
      <c r="P123" s="8"/>
      <c r="Q123" s="134" t="n">
        <v>0</v>
      </c>
      <c r="R123" s="8"/>
      <c r="S123" s="134" t="n">
        <v>0</v>
      </c>
      <c r="T123" s="8"/>
      <c r="U123" s="134" t="n">
        <v>0</v>
      </c>
      <c r="V123" s="8"/>
      <c r="W123" s="134" t="n">
        <v>0</v>
      </c>
      <c r="X123" s="8"/>
      <c r="Y123" s="134" t="n">
        <v>0</v>
      </c>
      <c r="Z123" s="8"/>
      <c r="AA123" s="134" t="n">
        <v>0</v>
      </c>
      <c r="AB123" s="8"/>
      <c r="AC123" s="134" t="n">
        <v>0</v>
      </c>
      <c r="AD123" s="8"/>
      <c r="AE123" s="134" t="n">
        <v>0</v>
      </c>
      <c r="AF123" s="8"/>
      <c r="AG123" s="134" t="n">
        <v>0</v>
      </c>
      <c r="AH123" s="8"/>
      <c r="AI123" s="134" t="n">
        <v>0</v>
      </c>
      <c r="AJ123" s="8"/>
      <c r="AK123" s="134" t="n">
        <v>0</v>
      </c>
      <c r="AL123" s="8"/>
      <c r="AM123" s="134" t="n">
        <v>0</v>
      </c>
      <c r="AN123" s="8"/>
      <c r="AO123" s="134" t="n">
        <v>0</v>
      </c>
      <c r="AP123" s="8"/>
      <c r="AQ123" s="134" t="n">
        <v>0</v>
      </c>
      <c r="AR123" s="8"/>
      <c r="AS123" s="134" t="n">
        <v>0</v>
      </c>
      <c r="AT123" s="8"/>
      <c r="AU123" s="134" t="n">
        <v>37464.92</v>
      </c>
      <c r="AV123" s="8"/>
      <c r="AW123" s="134" t="n">
        <v>37464.92</v>
      </c>
      <c r="AX123" s="8"/>
      <c r="AY123" s="134" t="n">
        <v>0</v>
      </c>
      <c r="AZ123" s="8"/>
      <c r="BA123" s="134" t="n">
        <v>0</v>
      </c>
      <c r="BB123" s="8"/>
      <c r="BC123" s="134" t="n">
        <v>0</v>
      </c>
      <c r="BD123" s="8"/>
      <c r="BE123" s="134" t="n">
        <v>0</v>
      </c>
      <c r="BF123" s="8"/>
      <c r="BG123" s="134" t="n">
        <v>0</v>
      </c>
      <c r="BH123" s="8"/>
      <c r="BI123" s="134" t="n">
        <v>0</v>
      </c>
      <c r="BJ123" s="8"/>
      <c r="BK123" s="134" t="n">
        <v>0</v>
      </c>
      <c r="BL123" s="8"/>
      <c r="BM123" s="134" t="n">
        <v>0</v>
      </c>
      <c r="BN123" s="8"/>
      <c r="BO123" s="134" t="n">
        <v>0</v>
      </c>
      <c r="BP123" s="8"/>
      <c r="BQ123" s="134" t="n">
        <v>0</v>
      </c>
      <c r="BR123" s="8"/>
      <c r="BS123" s="134" t="n">
        <v>0</v>
      </c>
      <c r="BT123" s="8"/>
      <c r="BU123" s="134" t="n">
        <v>0</v>
      </c>
      <c r="BV123" s="8"/>
      <c r="BW123" s="134" t="n">
        <v>0</v>
      </c>
      <c r="BX123" s="8"/>
      <c r="BY123" s="134" t="n">
        <v>0</v>
      </c>
      <c r="BZ123" s="8"/>
      <c r="CA123" s="134" t="n">
        <v>0</v>
      </c>
      <c r="CB123" s="8"/>
      <c r="CC123" s="134" t="n">
        <v>0</v>
      </c>
      <c r="CD123" s="8"/>
      <c r="CE123" s="134" t="n">
        <v>0</v>
      </c>
      <c r="CF123" s="8"/>
      <c r="CG123" s="134" t="n">
        <v>0</v>
      </c>
      <c r="CH123" s="8"/>
      <c r="CI123" s="134" t="n">
        <v>0</v>
      </c>
      <c r="CJ123" s="8"/>
      <c r="CK123" s="134" t="n">
        <v>0</v>
      </c>
      <c r="CL123" s="8"/>
      <c r="CM123" s="134" t="n">
        <v>0</v>
      </c>
      <c r="CN123" s="8"/>
      <c r="CO123" s="134" t="n">
        <v>0</v>
      </c>
      <c r="CP123" s="8"/>
      <c r="CQ123" s="134" t="n">
        <v>0</v>
      </c>
      <c r="CR123" s="8"/>
      <c r="CS123" s="134" t="n">
        <v>0</v>
      </c>
      <c r="CT123" s="8"/>
      <c r="CU123" s="134" t="n">
        <v>0</v>
      </c>
      <c r="CV123" s="8"/>
      <c r="CW123" s="134" t="n">
        <v>0</v>
      </c>
      <c r="CX123" s="8"/>
      <c r="CY123" s="134" t="n">
        <v>0</v>
      </c>
      <c r="CZ123" s="8"/>
      <c r="DA123" s="134" t="n">
        <v>37464.92</v>
      </c>
    </row>
    <row r="124" customFormat="false" ht="15" hidden="false" customHeight="false" outlineLevel="0" collapsed="false">
      <c r="B124" s="14"/>
      <c r="C124" s="14"/>
      <c r="D124" s="14"/>
      <c r="E124" s="14"/>
      <c r="F124" s="14"/>
      <c r="G124" s="48" t="s">
        <v>297</v>
      </c>
      <c r="H124" s="14"/>
      <c r="I124" s="134" t="n">
        <v>0</v>
      </c>
      <c r="J124" s="8"/>
      <c r="K124" s="134" t="n">
        <v>0</v>
      </c>
      <c r="L124" s="8"/>
      <c r="M124" s="134" t="n">
        <v>0</v>
      </c>
      <c r="N124" s="8"/>
      <c r="O124" s="134" t="n">
        <v>0</v>
      </c>
      <c r="P124" s="8"/>
      <c r="Q124" s="134" t="n">
        <v>0</v>
      </c>
      <c r="R124" s="8"/>
      <c r="S124" s="134" t="n">
        <v>0</v>
      </c>
      <c r="T124" s="8"/>
      <c r="U124" s="134" t="n">
        <v>0</v>
      </c>
      <c r="V124" s="8"/>
      <c r="W124" s="134" t="n">
        <v>0</v>
      </c>
      <c r="X124" s="8"/>
      <c r="Y124" s="134" t="n">
        <v>0</v>
      </c>
      <c r="Z124" s="8"/>
      <c r="AA124" s="134" t="n">
        <v>0</v>
      </c>
      <c r="AB124" s="8"/>
      <c r="AC124" s="134" t="n">
        <v>0</v>
      </c>
      <c r="AD124" s="8"/>
      <c r="AE124" s="134" t="n">
        <v>0</v>
      </c>
      <c r="AF124" s="8"/>
      <c r="AG124" s="134" t="n">
        <v>0</v>
      </c>
      <c r="AH124" s="8"/>
      <c r="AI124" s="134" t="n">
        <v>0</v>
      </c>
      <c r="AJ124" s="8"/>
      <c r="AK124" s="134" t="n">
        <v>0</v>
      </c>
      <c r="AL124" s="8"/>
      <c r="AM124" s="134" t="n">
        <v>0</v>
      </c>
      <c r="AN124" s="8"/>
      <c r="AO124" s="134" t="n">
        <v>0</v>
      </c>
      <c r="AP124" s="8"/>
      <c r="AQ124" s="134" t="n">
        <v>0</v>
      </c>
      <c r="AR124" s="8"/>
      <c r="AS124" s="134" t="n">
        <v>0</v>
      </c>
      <c r="AT124" s="8"/>
      <c r="AU124" s="134" t="n">
        <v>297.81</v>
      </c>
      <c r="AV124" s="8"/>
      <c r="AW124" s="134" t="n">
        <v>297.81</v>
      </c>
      <c r="AX124" s="8"/>
      <c r="AY124" s="134" t="n">
        <v>0</v>
      </c>
      <c r="AZ124" s="8"/>
      <c r="BA124" s="134" t="n">
        <v>0</v>
      </c>
      <c r="BB124" s="8"/>
      <c r="BC124" s="134" t="n">
        <v>0</v>
      </c>
      <c r="BD124" s="8"/>
      <c r="BE124" s="134" t="n">
        <v>0</v>
      </c>
      <c r="BF124" s="8"/>
      <c r="BG124" s="134" t="n">
        <v>0</v>
      </c>
      <c r="BH124" s="8"/>
      <c r="BI124" s="134" t="n">
        <v>0</v>
      </c>
      <c r="BJ124" s="8"/>
      <c r="BK124" s="134" t="n">
        <v>0</v>
      </c>
      <c r="BL124" s="8"/>
      <c r="BM124" s="134" t="n">
        <v>0</v>
      </c>
      <c r="BN124" s="8"/>
      <c r="BO124" s="134" t="n">
        <v>0</v>
      </c>
      <c r="BP124" s="8"/>
      <c r="BQ124" s="134" t="n">
        <v>0</v>
      </c>
      <c r="BR124" s="8"/>
      <c r="BS124" s="134" t="n">
        <v>0</v>
      </c>
      <c r="BT124" s="8"/>
      <c r="BU124" s="134" t="n">
        <v>0</v>
      </c>
      <c r="BV124" s="8"/>
      <c r="BW124" s="134" t="n">
        <v>0</v>
      </c>
      <c r="BX124" s="8"/>
      <c r="BY124" s="134" t="n">
        <v>0</v>
      </c>
      <c r="BZ124" s="8"/>
      <c r="CA124" s="134" t="n">
        <v>0</v>
      </c>
      <c r="CB124" s="8"/>
      <c r="CC124" s="134" t="n">
        <v>0</v>
      </c>
      <c r="CD124" s="8"/>
      <c r="CE124" s="134" t="n">
        <v>0</v>
      </c>
      <c r="CF124" s="8"/>
      <c r="CG124" s="134" t="n">
        <v>0</v>
      </c>
      <c r="CH124" s="8"/>
      <c r="CI124" s="134" t="n">
        <v>0</v>
      </c>
      <c r="CJ124" s="8"/>
      <c r="CK124" s="134" t="n">
        <v>0</v>
      </c>
      <c r="CL124" s="8"/>
      <c r="CM124" s="134" t="n">
        <v>0</v>
      </c>
      <c r="CN124" s="8"/>
      <c r="CO124" s="134" t="n">
        <v>0</v>
      </c>
      <c r="CP124" s="8"/>
      <c r="CQ124" s="134" t="n">
        <v>0</v>
      </c>
      <c r="CR124" s="8"/>
      <c r="CS124" s="134" t="n">
        <v>0</v>
      </c>
      <c r="CT124" s="8"/>
      <c r="CU124" s="134" t="n">
        <v>0</v>
      </c>
      <c r="CV124" s="8"/>
      <c r="CW124" s="134" t="n">
        <v>0</v>
      </c>
      <c r="CX124" s="8"/>
      <c r="CY124" s="134" t="n">
        <v>0</v>
      </c>
      <c r="CZ124" s="8"/>
      <c r="DA124" s="134" t="n">
        <v>297.81</v>
      </c>
    </row>
    <row r="125" customFormat="false" ht="15" hidden="false" customHeight="false" outlineLevel="0" collapsed="false">
      <c r="B125" s="14"/>
      <c r="C125" s="14"/>
      <c r="D125" s="14"/>
      <c r="E125" s="14"/>
      <c r="F125" s="14"/>
      <c r="G125" s="48" t="s">
        <v>298</v>
      </c>
      <c r="H125" s="14"/>
      <c r="I125" s="134" t="n">
        <v>0</v>
      </c>
      <c r="J125" s="8"/>
      <c r="K125" s="134" t="n">
        <v>0</v>
      </c>
      <c r="L125" s="8"/>
      <c r="M125" s="134" t="n">
        <v>0</v>
      </c>
      <c r="N125" s="8"/>
      <c r="O125" s="134" t="n">
        <v>0</v>
      </c>
      <c r="P125" s="8"/>
      <c r="Q125" s="134" t="n">
        <v>0</v>
      </c>
      <c r="R125" s="8"/>
      <c r="S125" s="134" t="n">
        <v>0</v>
      </c>
      <c r="T125" s="8"/>
      <c r="U125" s="134" t="n">
        <v>0</v>
      </c>
      <c r="V125" s="8"/>
      <c r="W125" s="134" t="n">
        <v>0</v>
      </c>
      <c r="X125" s="8"/>
      <c r="Y125" s="134" t="n">
        <v>0</v>
      </c>
      <c r="Z125" s="8"/>
      <c r="AA125" s="134" t="n">
        <v>0</v>
      </c>
      <c r="AB125" s="8"/>
      <c r="AC125" s="134" t="n">
        <v>0</v>
      </c>
      <c r="AD125" s="8"/>
      <c r="AE125" s="134" t="n">
        <v>0</v>
      </c>
      <c r="AF125" s="8"/>
      <c r="AG125" s="134" t="n">
        <v>0</v>
      </c>
      <c r="AH125" s="8"/>
      <c r="AI125" s="134" t="n">
        <v>0</v>
      </c>
      <c r="AJ125" s="8"/>
      <c r="AK125" s="134" t="n">
        <v>0</v>
      </c>
      <c r="AL125" s="8"/>
      <c r="AM125" s="134" t="n">
        <v>0</v>
      </c>
      <c r="AN125" s="8"/>
      <c r="AO125" s="134" t="n">
        <v>36.1</v>
      </c>
      <c r="AP125" s="8"/>
      <c r="AQ125" s="134" t="n">
        <v>0</v>
      </c>
      <c r="AR125" s="8"/>
      <c r="AS125" s="134" t="n">
        <v>210.9</v>
      </c>
      <c r="AT125" s="8"/>
      <c r="AU125" s="134" t="n">
        <v>16969</v>
      </c>
      <c r="AV125" s="8"/>
      <c r="AW125" s="134" t="n">
        <v>17216</v>
      </c>
      <c r="AX125" s="8"/>
      <c r="AY125" s="134" t="n">
        <v>0</v>
      </c>
      <c r="AZ125" s="8"/>
      <c r="BA125" s="134" t="n">
        <v>0</v>
      </c>
      <c r="BB125" s="8"/>
      <c r="BC125" s="134" t="n">
        <v>0</v>
      </c>
      <c r="BD125" s="8"/>
      <c r="BE125" s="134" t="n">
        <v>0</v>
      </c>
      <c r="BF125" s="8"/>
      <c r="BG125" s="134" t="n">
        <v>0</v>
      </c>
      <c r="BH125" s="8"/>
      <c r="BI125" s="134" t="n">
        <v>0</v>
      </c>
      <c r="BJ125" s="8"/>
      <c r="BK125" s="134" t="n">
        <v>0</v>
      </c>
      <c r="BL125" s="8"/>
      <c r="BM125" s="134" t="n">
        <v>0</v>
      </c>
      <c r="BN125" s="8"/>
      <c r="BO125" s="134" t="n">
        <v>0</v>
      </c>
      <c r="BP125" s="8"/>
      <c r="BQ125" s="134" t="n">
        <v>0</v>
      </c>
      <c r="BR125" s="8"/>
      <c r="BS125" s="134" t="n">
        <v>72</v>
      </c>
      <c r="BT125" s="8"/>
      <c r="BU125" s="134" t="n">
        <v>0</v>
      </c>
      <c r="BV125" s="8"/>
      <c r="BW125" s="134" t="n">
        <v>0</v>
      </c>
      <c r="BX125" s="8"/>
      <c r="BY125" s="134" t="n">
        <v>0</v>
      </c>
      <c r="BZ125" s="8"/>
      <c r="CA125" s="134" t="n">
        <v>0</v>
      </c>
      <c r="CB125" s="8"/>
      <c r="CC125" s="134" t="n">
        <v>0</v>
      </c>
      <c r="CD125" s="8"/>
      <c r="CE125" s="134" t="n">
        <v>0</v>
      </c>
      <c r="CF125" s="8"/>
      <c r="CG125" s="134" t="n">
        <v>0</v>
      </c>
      <c r="CH125" s="8"/>
      <c r="CI125" s="134" t="n">
        <v>0</v>
      </c>
      <c r="CJ125" s="8"/>
      <c r="CK125" s="134" t="n">
        <v>0</v>
      </c>
      <c r="CL125" s="8"/>
      <c r="CM125" s="134" t="n">
        <v>0</v>
      </c>
      <c r="CN125" s="8"/>
      <c r="CO125" s="134" t="n">
        <v>0</v>
      </c>
      <c r="CP125" s="8"/>
      <c r="CQ125" s="134" t="n">
        <v>0</v>
      </c>
      <c r="CR125" s="8"/>
      <c r="CS125" s="134" t="n">
        <v>0</v>
      </c>
      <c r="CT125" s="8"/>
      <c r="CU125" s="134" t="n">
        <v>0</v>
      </c>
      <c r="CV125" s="8"/>
      <c r="CW125" s="134" t="n">
        <v>0</v>
      </c>
      <c r="CX125" s="8"/>
      <c r="CY125" s="134" t="n">
        <v>72</v>
      </c>
      <c r="CZ125" s="8"/>
      <c r="DA125" s="134" t="n">
        <v>17288</v>
      </c>
    </row>
    <row r="126" customFormat="false" ht="15" hidden="false" customHeight="false" outlineLevel="0" collapsed="false">
      <c r="B126" s="14"/>
      <c r="C126" s="14"/>
      <c r="D126" s="14"/>
      <c r="E126" s="14"/>
      <c r="F126" s="14"/>
      <c r="G126" s="48" t="s">
        <v>300</v>
      </c>
      <c r="H126" s="14"/>
      <c r="I126" s="134" t="n">
        <v>0</v>
      </c>
      <c r="J126" s="8"/>
      <c r="K126" s="134" t="n">
        <v>0</v>
      </c>
      <c r="L126" s="8"/>
      <c r="M126" s="134" t="n">
        <v>0</v>
      </c>
      <c r="N126" s="8"/>
      <c r="O126" s="134" t="n">
        <v>0</v>
      </c>
      <c r="P126" s="8"/>
      <c r="Q126" s="134" t="n">
        <v>0</v>
      </c>
      <c r="R126" s="8"/>
      <c r="S126" s="134" t="n">
        <v>0</v>
      </c>
      <c r="T126" s="8"/>
      <c r="U126" s="134" t="n">
        <v>0</v>
      </c>
      <c r="V126" s="8"/>
      <c r="W126" s="134" t="n">
        <v>0</v>
      </c>
      <c r="X126" s="8"/>
      <c r="Y126" s="134" t="n">
        <v>0</v>
      </c>
      <c r="Z126" s="8"/>
      <c r="AA126" s="134" t="n">
        <v>0</v>
      </c>
      <c r="AB126" s="8"/>
      <c r="AC126" s="134" t="n">
        <v>0</v>
      </c>
      <c r="AD126" s="8"/>
      <c r="AE126" s="134" t="n">
        <v>0</v>
      </c>
      <c r="AF126" s="8"/>
      <c r="AG126" s="134" t="n">
        <v>0</v>
      </c>
      <c r="AH126" s="8"/>
      <c r="AI126" s="134" t="n">
        <v>0</v>
      </c>
      <c r="AJ126" s="8"/>
      <c r="AK126" s="134" t="n">
        <v>0</v>
      </c>
      <c r="AL126" s="8"/>
      <c r="AM126" s="134" t="n">
        <v>0</v>
      </c>
      <c r="AN126" s="8"/>
      <c r="AO126" s="134" t="n">
        <v>0</v>
      </c>
      <c r="AP126" s="8"/>
      <c r="AQ126" s="134" t="n">
        <v>0</v>
      </c>
      <c r="AR126" s="8"/>
      <c r="AS126" s="134" t="n">
        <v>0</v>
      </c>
      <c r="AT126" s="8"/>
      <c r="AU126" s="134" t="n">
        <v>2557.74</v>
      </c>
      <c r="AV126" s="8"/>
      <c r="AW126" s="134" t="n">
        <v>2557.74</v>
      </c>
      <c r="AX126" s="8"/>
      <c r="AY126" s="134" t="n">
        <v>0</v>
      </c>
      <c r="AZ126" s="8"/>
      <c r="BA126" s="134" t="n">
        <v>0</v>
      </c>
      <c r="BB126" s="8"/>
      <c r="BC126" s="134" t="n">
        <v>0</v>
      </c>
      <c r="BD126" s="8"/>
      <c r="BE126" s="134" t="n">
        <v>0</v>
      </c>
      <c r="BF126" s="8"/>
      <c r="BG126" s="134" t="n">
        <v>0</v>
      </c>
      <c r="BH126" s="8"/>
      <c r="BI126" s="134" t="n">
        <v>0</v>
      </c>
      <c r="BJ126" s="8"/>
      <c r="BK126" s="134" t="n">
        <v>0</v>
      </c>
      <c r="BL126" s="8"/>
      <c r="BM126" s="134" t="n">
        <v>0</v>
      </c>
      <c r="BN126" s="8"/>
      <c r="BO126" s="134" t="n">
        <v>0</v>
      </c>
      <c r="BP126" s="8"/>
      <c r="BQ126" s="134" t="n">
        <v>0</v>
      </c>
      <c r="BR126" s="8"/>
      <c r="BS126" s="134" t="n">
        <v>0</v>
      </c>
      <c r="BT126" s="8"/>
      <c r="BU126" s="134" t="n">
        <v>0</v>
      </c>
      <c r="BV126" s="8"/>
      <c r="BW126" s="134" t="n">
        <v>0</v>
      </c>
      <c r="BX126" s="8"/>
      <c r="BY126" s="134" t="n">
        <v>0</v>
      </c>
      <c r="BZ126" s="8"/>
      <c r="CA126" s="134" t="n">
        <v>0</v>
      </c>
      <c r="CB126" s="8"/>
      <c r="CC126" s="134" t="n">
        <v>0</v>
      </c>
      <c r="CD126" s="8"/>
      <c r="CE126" s="134" t="n">
        <v>0</v>
      </c>
      <c r="CF126" s="8"/>
      <c r="CG126" s="134" t="n">
        <v>0</v>
      </c>
      <c r="CH126" s="8"/>
      <c r="CI126" s="134" t="n">
        <v>0</v>
      </c>
      <c r="CJ126" s="8"/>
      <c r="CK126" s="134" t="n">
        <v>0</v>
      </c>
      <c r="CL126" s="8"/>
      <c r="CM126" s="134" t="n">
        <v>0</v>
      </c>
      <c r="CN126" s="8"/>
      <c r="CO126" s="134" t="n">
        <v>0</v>
      </c>
      <c r="CP126" s="8"/>
      <c r="CQ126" s="134" t="n">
        <v>0</v>
      </c>
      <c r="CR126" s="8"/>
      <c r="CS126" s="134" t="n">
        <v>0</v>
      </c>
      <c r="CT126" s="8"/>
      <c r="CU126" s="134" t="n">
        <v>0</v>
      </c>
      <c r="CV126" s="8"/>
      <c r="CW126" s="134" t="n">
        <v>0</v>
      </c>
      <c r="CX126" s="8"/>
      <c r="CY126" s="134" t="n">
        <v>0</v>
      </c>
      <c r="CZ126" s="8"/>
      <c r="DA126" s="134" t="n">
        <v>2557.74</v>
      </c>
    </row>
    <row r="127" customFormat="false" ht="15" hidden="false" customHeight="false" outlineLevel="0" collapsed="false">
      <c r="B127" s="14"/>
      <c r="C127" s="14"/>
      <c r="D127" s="14"/>
      <c r="E127" s="14"/>
      <c r="F127" s="14"/>
      <c r="G127" s="48" t="s">
        <v>302</v>
      </c>
      <c r="H127" s="14"/>
      <c r="I127" s="134" t="n">
        <v>0</v>
      </c>
      <c r="J127" s="8"/>
      <c r="K127" s="134" t="n">
        <v>0</v>
      </c>
      <c r="L127" s="8"/>
      <c r="M127" s="134" t="n">
        <v>0</v>
      </c>
      <c r="N127" s="8"/>
      <c r="O127" s="134" t="n">
        <v>0</v>
      </c>
      <c r="P127" s="8"/>
      <c r="Q127" s="134" t="n">
        <v>0</v>
      </c>
      <c r="R127" s="8"/>
      <c r="S127" s="134" t="n">
        <v>0</v>
      </c>
      <c r="T127" s="8"/>
      <c r="U127" s="134" t="n">
        <v>0</v>
      </c>
      <c r="V127" s="8"/>
      <c r="W127" s="134" t="n">
        <v>0</v>
      </c>
      <c r="X127" s="8"/>
      <c r="Y127" s="134" t="n">
        <v>0</v>
      </c>
      <c r="Z127" s="8"/>
      <c r="AA127" s="134" t="n">
        <v>0</v>
      </c>
      <c r="AB127" s="8"/>
      <c r="AC127" s="134" t="n">
        <v>0</v>
      </c>
      <c r="AD127" s="8"/>
      <c r="AE127" s="134" t="n">
        <v>0</v>
      </c>
      <c r="AF127" s="8"/>
      <c r="AG127" s="134" t="n">
        <v>0</v>
      </c>
      <c r="AH127" s="8"/>
      <c r="AI127" s="134" t="n">
        <v>0</v>
      </c>
      <c r="AJ127" s="8"/>
      <c r="AK127" s="134" t="n">
        <v>0</v>
      </c>
      <c r="AL127" s="8"/>
      <c r="AM127" s="134" t="n">
        <v>0</v>
      </c>
      <c r="AN127" s="8"/>
      <c r="AO127" s="134" t="n">
        <v>0</v>
      </c>
      <c r="AP127" s="8"/>
      <c r="AQ127" s="134" t="n">
        <v>0</v>
      </c>
      <c r="AR127" s="8"/>
      <c r="AS127" s="134" t="n">
        <v>0</v>
      </c>
      <c r="AT127" s="8"/>
      <c r="AU127" s="134" t="n">
        <v>4301.33</v>
      </c>
      <c r="AV127" s="8"/>
      <c r="AW127" s="134" t="n">
        <v>4301.33</v>
      </c>
      <c r="AX127" s="8"/>
      <c r="AY127" s="134" t="n">
        <v>0</v>
      </c>
      <c r="AZ127" s="8"/>
      <c r="BA127" s="134" t="n">
        <v>0</v>
      </c>
      <c r="BB127" s="8"/>
      <c r="BC127" s="134" t="n">
        <v>0</v>
      </c>
      <c r="BD127" s="8"/>
      <c r="BE127" s="134" t="n">
        <v>0</v>
      </c>
      <c r="BF127" s="8"/>
      <c r="BG127" s="134" t="n">
        <v>0</v>
      </c>
      <c r="BH127" s="8"/>
      <c r="BI127" s="134" t="n">
        <v>0</v>
      </c>
      <c r="BJ127" s="8"/>
      <c r="BK127" s="134" t="n">
        <v>0</v>
      </c>
      <c r="BL127" s="8"/>
      <c r="BM127" s="134" t="n">
        <v>0</v>
      </c>
      <c r="BN127" s="8"/>
      <c r="BO127" s="134" t="n">
        <v>0</v>
      </c>
      <c r="BP127" s="8"/>
      <c r="BQ127" s="134" t="n">
        <v>0</v>
      </c>
      <c r="BR127" s="8"/>
      <c r="BS127" s="134" t="n">
        <v>0</v>
      </c>
      <c r="BT127" s="8"/>
      <c r="BU127" s="134" t="n">
        <v>0</v>
      </c>
      <c r="BV127" s="8"/>
      <c r="BW127" s="134" t="n">
        <v>0</v>
      </c>
      <c r="BX127" s="8"/>
      <c r="BY127" s="134" t="n">
        <v>0</v>
      </c>
      <c r="BZ127" s="8"/>
      <c r="CA127" s="134" t="n">
        <v>0</v>
      </c>
      <c r="CB127" s="8"/>
      <c r="CC127" s="134" t="n">
        <v>0</v>
      </c>
      <c r="CD127" s="8"/>
      <c r="CE127" s="134" t="n">
        <v>0</v>
      </c>
      <c r="CF127" s="8"/>
      <c r="CG127" s="134" t="n">
        <v>0</v>
      </c>
      <c r="CH127" s="8"/>
      <c r="CI127" s="134" t="n">
        <v>0</v>
      </c>
      <c r="CJ127" s="8"/>
      <c r="CK127" s="134" t="n">
        <v>0</v>
      </c>
      <c r="CL127" s="8"/>
      <c r="CM127" s="134" t="n">
        <v>0</v>
      </c>
      <c r="CN127" s="8"/>
      <c r="CO127" s="134" t="n">
        <v>0</v>
      </c>
      <c r="CP127" s="8"/>
      <c r="CQ127" s="134" t="n">
        <v>0</v>
      </c>
      <c r="CR127" s="8"/>
      <c r="CS127" s="134" t="n">
        <v>0</v>
      </c>
      <c r="CT127" s="8"/>
      <c r="CU127" s="134" t="n">
        <v>0</v>
      </c>
      <c r="CV127" s="8"/>
      <c r="CW127" s="134" t="n">
        <v>0</v>
      </c>
      <c r="CX127" s="8"/>
      <c r="CY127" s="134" t="n">
        <v>0</v>
      </c>
      <c r="CZ127" s="8"/>
      <c r="DA127" s="134" t="n">
        <v>4301.33</v>
      </c>
    </row>
    <row r="128" customFormat="false" ht="15" hidden="false" customHeight="false" outlineLevel="0" collapsed="false">
      <c r="B128" s="14"/>
      <c r="C128" s="14"/>
      <c r="D128" s="14"/>
      <c r="E128" s="14"/>
      <c r="F128" s="14"/>
      <c r="G128" s="48" t="s">
        <v>304</v>
      </c>
      <c r="H128" s="14"/>
      <c r="I128" s="134" t="n">
        <v>0</v>
      </c>
      <c r="J128" s="8"/>
      <c r="K128" s="134" t="n">
        <v>0</v>
      </c>
      <c r="L128" s="8"/>
      <c r="M128" s="134" t="n">
        <v>0</v>
      </c>
      <c r="N128" s="8"/>
      <c r="O128" s="134" t="n">
        <v>0</v>
      </c>
      <c r="P128" s="8"/>
      <c r="Q128" s="134" t="n">
        <v>0</v>
      </c>
      <c r="R128" s="8"/>
      <c r="S128" s="134" t="n">
        <v>0</v>
      </c>
      <c r="T128" s="8"/>
      <c r="U128" s="134" t="n">
        <v>0</v>
      </c>
      <c r="V128" s="8"/>
      <c r="W128" s="134" t="n">
        <v>0</v>
      </c>
      <c r="X128" s="8"/>
      <c r="Y128" s="134" t="n">
        <v>0</v>
      </c>
      <c r="Z128" s="8"/>
      <c r="AA128" s="134" t="n">
        <v>0</v>
      </c>
      <c r="AB128" s="8"/>
      <c r="AC128" s="134" t="n">
        <v>0</v>
      </c>
      <c r="AD128" s="8"/>
      <c r="AE128" s="134" t="n">
        <v>0</v>
      </c>
      <c r="AF128" s="8"/>
      <c r="AG128" s="134" t="n">
        <v>0</v>
      </c>
      <c r="AH128" s="8"/>
      <c r="AI128" s="134" t="n">
        <v>0</v>
      </c>
      <c r="AJ128" s="8"/>
      <c r="AK128" s="134" t="n">
        <v>0</v>
      </c>
      <c r="AL128" s="8"/>
      <c r="AM128" s="134" t="n">
        <v>0</v>
      </c>
      <c r="AN128" s="8"/>
      <c r="AO128" s="134" t="n">
        <v>0</v>
      </c>
      <c r="AP128" s="8"/>
      <c r="AQ128" s="134" t="n">
        <v>0</v>
      </c>
      <c r="AR128" s="8"/>
      <c r="AS128" s="134" t="n">
        <v>0</v>
      </c>
      <c r="AT128" s="8"/>
      <c r="AU128" s="134" t="n">
        <v>1500</v>
      </c>
      <c r="AV128" s="8"/>
      <c r="AW128" s="134" t="n">
        <v>1500</v>
      </c>
      <c r="AX128" s="8"/>
      <c r="AY128" s="134" t="n">
        <v>0</v>
      </c>
      <c r="AZ128" s="8"/>
      <c r="BA128" s="134" t="n">
        <v>0</v>
      </c>
      <c r="BB128" s="8"/>
      <c r="BC128" s="134" t="n">
        <v>0</v>
      </c>
      <c r="BD128" s="8"/>
      <c r="BE128" s="134" t="n">
        <v>0</v>
      </c>
      <c r="BF128" s="8"/>
      <c r="BG128" s="134" t="n">
        <v>0</v>
      </c>
      <c r="BH128" s="8"/>
      <c r="BI128" s="134" t="n">
        <v>0</v>
      </c>
      <c r="BJ128" s="8"/>
      <c r="BK128" s="134" t="n">
        <v>0</v>
      </c>
      <c r="BL128" s="8"/>
      <c r="BM128" s="134" t="n">
        <v>0</v>
      </c>
      <c r="BN128" s="8"/>
      <c r="BO128" s="134" t="n">
        <v>0</v>
      </c>
      <c r="BP128" s="8"/>
      <c r="BQ128" s="134" t="n">
        <v>0</v>
      </c>
      <c r="BR128" s="8"/>
      <c r="BS128" s="134" t="n">
        <v>0</v>
      </c>
      <c r="BT128" s="8"/>
      <c r="BU128" s="134" t="n">
        <v>0</v>
      </c>
      <c r="BV128" s="8"/>
      <c r="BW128" s="134" t="n">
        <v>0</v>
      </c>
      <c r="BX128" s="8"/>
      <c r="BY128" s="134" t="n">
        <v>0</v>
      </c>
      <c r="BZ128" s="8"/>
      <c r="CA128" s="134" t="n">
        <v>0</v>
      </c>
      <c r="CB128" s="8"/>
      <c r="CC128" s="134" t="n">
        <v>0</v>
      </c>
      <c r="CD128" s="8"/>
      <c r="CE128" s="134" t="n">
        <v>0</v>
      </c>
      <c r="CF128" s="8"/>
      <c r="CG128" s="134" t="n">
        <v>0</v>
      </c>
      <c r="CH128" s="8"/>
      <c r="CI128" s="134" t="n">
        <v>0</v>
      </c>
      <c r="CJ128" s="8"/>
      <c r="CK128" s="134" t="n">
        <v>0</v>
      </c>
      <c r="CL128" s="8"/>
      <c r="CM128" s="134" t="n">
        <v>0</v>
      </c>
      <c r="CN128" s="8"/>
      <c r="CO128" s="134" t="n">
        <v>0</v>
      </c>
      <c r="CP128" s="8"/>
      <c r="CQ128" s="134" t="n">
        <v>0</v>
      </c>
      <c r="CR128" s="8"/>
      <c r="CS128" s="134" t="n">
        <v>0</v>
      </c>
      <c r="CT128" s="8"/>
      <c r="CU128" s="134" t="n">
        <v>0</v>
      </c>
      <c r="CV128" s="8"/>
      <c r="CW128" s="134" t="n">
        <v>0</v>
      </c>
      <c r="CX128" s="8"/>
      <c r="CY128" s="134" t="n">
        <v>0</v>
      </c>
      <c r="CZ128" s="8"/>
      <c r="DA128" s="134" t="n">
        <v>1500</v>
      </c>
    </row>
    <row r="129" customFormat="false" ht="15" hidden="false" customHeight="false" outlineLevel="0" collapsed="false">
      <c r="B129" s="14"/>
      <c r="C129" s="14"/>
      <c r="D129" s="14"/>
      <c r="E129" s="14"/>
      <c r="F129" s="14"/>
      <c r="G129" s="48" t="s">
        <v>305</v>
      </c>
      <c r="H129" s="14"/>
      <c r="I129" s="134" t="n">
        <v>1.28</v>
      </c>
      <c r="J129" s="8"/>
      <c r="K129" s="134" t="n">
        <v>77.73</v>
      </c>
      <c r="L129" s="8"/>
      <c r="M129" s="134" t="n">
        <v>0.86</v>
      </c>
      <c r="N129" s="8"/>
      <c r="O129" s="134" t="n">
        <v>0</v>
      </c>
      <c r="P129" s="8"/>
      <c r="Q129" s="134" t="n">
        <v>0.85</v>
      </c>
      <c r="R129" s="8"/>
      <c r="S129" s="134" t="n">
        <v>225.83</v>
      </c>
      <c r="T129" s="8"/>
      <c r="U129" s="134" t="n">
        <v>38.05</v>
      </c>
      <c r="V129" s="8"/>
      <c r="W129" s="134" t="n">
        <v>5.76</v>
      </c>
      <c r="X129" s="8"/>
      <c r="Y129" s="134" t="n">
        <v>23.58</v>
      </c>
      <c r="Z129" s="8"/>
      <c r="AA129" s="134" t="n">
        <v>0</v>
      </c>
      <c r="AB129" s="8"/>
      <c r="AC129" s="134" t="n">
        <v>0</v>
      </c>
      <c r="AD129" s="8"/>
      <c r="AE129" s="134" t="n">
        <v>373.94</v>
      </c>
      <c r="AF129" s="8"/>
      <c r="AG129" s="134" t="n">
        <v>0</v>
      </c>
      <c r="AH129" s="8"/>
      <c r="AI129" s="134" t="n">
        <v>0</v>
      </c>
      <c r="AJ129" s="8"/>
      <c r="AK129" s="134" t="n">
        <v>0</v>
      </c>
      <c r="AL129" s="8"/>
      <c r="AM129" s="134" t="n">
        <v>0</v>
      </c>
      <c r="AN129" s="8"/>
      <c r="AO129" s="134" t="n">
        <v>0</v>
      </c>
      <c r="AP129" s="8"/>
      <c r="AQ129" s="134" t="n">
        <v>0</v>
      </c>
      <c r="AR129" s="8"/>
      <c r="AS129" s="134" t="n">
        <v>0</v>
      </c>
      <c r="AT129" s="8"/>
      <c r="AU129" s="134" t="n">
        <v>11546.68</v>
      </c>
      <c r="AV129" s="8"/>
      <c r="AW129" s="134" t="n">
        <v>11546.68</v>
      </c>
      <c r="AX129" s="8"/>
      <c r="AY129" s="134" t="n">
        <v>77.78</v>
      </c>
      <c r="AZ129" s="8"/>
      <c r="BA129" s="134" t="n">
        <v>59.06</v>
      </c>
      <c r="BB129" s="8"/>
      <c r="BC129" s="134" t="n">
        <v>62.58</v>
      </c>
      <c r="BD129" s="8"/>
      <c r="BE129" s="134" t="n">
        <v>93.62</v>
      </c>
      <c r="BF129" s="8"/>
      <c r="BG129" s="134" t="n">
        <v>36.96</v>
      </c>
      <c r="BH129" s="8"/>
      <c r="BI129" s="134" t="n">
        <v>214.46</v>
      </c>
      <c r="BJ129" s="8"/>
      <c r="BK129" s="134" t="n">
        <v>158.75</v>
      </c>
      <c r="BL129" s="8"/>
      <c r="BM129" s="134" t="n">
        <v>125.28</v>
      </c>
      <c r="BN129" s="8"/>
      <c r="BO129" s="134" t="n">
        <v>64.24</v>
      </c>
      <c r="BP129" s="8"/>
      <c r="BQ129" s="134" t="n">
        <v>40.35</v>
      </c>
      <c r="BR129" s="8"/>
      <c r="BS129" s="134" t="n">
        <v>261.53</v>
      </c>
      <c r="BT129" s="8"/>
      <c r="BU129" s="134" t="n">
        <v>0</v>
      </c>
      <c r="BV129" s="8"/>
      <c r="BW129" s="134" t="n">
        <v>44.06</v>
      </c>
      <c r="BX129" s="8"/>
      <c r="BY129" s="134" t="n">
        <v>47.08</v>
      </c>
      <c r="BZ129" s="8"/>
      <c r="CA129" s="134" t="n">
        <v>0</v>
      </c>
      <c r="CB129" s="8"/>
      <c r="CC129" s="134" t="n">
        <v>62.54</v>
      </c>
      <c r="CD129" s="8"/>
      <c r="CE129" s="134" t="n">
        <v>66.13</v>
      </c>
      <c r="CF129" s="8"/>
      <c r="CG129" s="134" t="n">
        <v>13.97</v>
      </c>
      <c r="CH129" s="8"/>
      <c r="CI129" s="134" t="n">
        <v>0</v>
      </c>
      <c r="CJ129" s="8"/>
      <c r="CK129" s="134" t="n">
        <v>0</v>
      </c>
      <c r="CL129" s="8"/>
      <c r="CM129" s="134" t="n">
        <v>0</v>
      </c>
      <c r="CN129" s="8"/>
      <c r="CO129" s="134" t="n">
        <v>114.72</v>
      </c>
      <c r="CP129" s="8"/>
      <c r="CQ129" s="134" t="n">
        <v>42.17</v>
      </c>
      <c r="CR129" s="8"/>
      <c r="CS129" s="134" t="n">
        <v>25.23</v>
      </c>
      <c r="CT129" s="8"/>
      <c r="CU129" s="134" t="n">
        <v>33.39</v>
      </c>
      <c r="CV129" s="8"/>
      <c r="CW129" s="134" t="n">
        <v>0</v>
      </c>
      <c r="CX129" s="8"/>
      <c r="CY129" s="134" t="n">
        <v>1643.9</v>
      </c>
      <c r="CZ129" s="8"/>
      <c r="DA129" s="134" t="n">
        <v>13564.52</v>
      </c>
    </row>
    <row r="130" customFormat="false" ht="15.75" hidden="false" customHeight="false" outlineLevel="0" collapsed="false">
      <c r="B130" s="14"/>
      <c r="C130" s="14"/>
      <c r="D130" s="14"/>
      <c r="E130" s="14"/>
      <c r="F130" s="14"/>
      <c r="G130" s="48" t="s">
        <v>307</v>
      </c>
      <c r="H130" s="14"/>
      <c r="I130" s="135" t="n">
        <v>0</v>
      </c>
      <c r="J130" s="8"/>
      <c r="K130" s="135" t="n">
        <v>0</v>
      </c>
      <c r="L130" s="8"/>
      <c r="M130" s="135" t="n">
        <v>0</v>
      </c>
      <c r="N130" s="8"/>
      <c r="O130" s="135" t="n">
        <v>0</v>
      </c>
      <c r="P130" s="8"/>
      <c r="Q130" s="135" t="n">
        <v>0</v>
      </c>
      <c r="R130" s="8"/>
      <c r="S130" s="135" t="n">
        <v>0</v>
      </c>
      <c r="T130" s="8"/>
      <c r="U130" s="135" t="n">
        <v>0</v>
      </c>
      <c r="V130" s="8"/>
      <c r="W130" s="135" t="n">
        <v>0</v>
      </c>
      <c r="X130" s="8"/>
      <c r="Y130" s="135" t="n">
        <v>0</v>
      </c>
      <c r="Z130" s="8"/>
      <c r="AA130" s="135" t="n">
        <v>0</v>
      </c>
      <c r="AB130" s="8"/>
      <c r="AC130" s="135" t="n">
        <v>0</v>
      </c>
      <c r="AD130" s="8"/>
      <c r="AE130" s="135" t="n">
        <v>0</v>
      </c>
      <c r="AF130" s="8"/>
      <c r="AG130" s="135" t="n">
        <v>0</v>
      </c>
      <c r="AH130" s="8"/>
      <c r="AI130" s="135" t="n">
        <v>0</v>
      </c>
      <c r="AJ130" s="8"/>
      <c r="AK130" s="135" t="n">
        <v>0</v>
      </c>
      <c r="AL130" s="8"/>
      <c r="AM130" s="135" t="n">
        <v>0</v>
      </c>
      <c r="AN130" s="8"/>
      <c r="AO130" s="135" t="n">
        <v>0</v>
      </c>
      <c r="AP130" s="8"/>
      <c r="AQ130" s="135" t="n">
        <v>0</v>
      </c>
      <c r="AR130" s="8"/>
      <c r="AS130" s="135" t="n">
        <v>0</v>
      </c>
      <c r="AT130" s="8"/>
      <c r="AU130" s="135" t="n">
        <v>7843.9</v>
      </c>
      <c r="AV130" s="8"/>
      <c r="AW130" s="135" t="n">
        <v>7843.9</v>
      </c>
      <c r="AX130" s="8"/>
      <c r="AY130" s="135" t="n">
        <v>0</v>
      </c>
      <c r="AZ130" s="8"/>
      <c r="BA130" s="135" t="n">
        <v>0</v>
      </c>
      <c r="BB130" s="8"/>
      <c r="BC130" s="135" t="n">
        <v>0</v>
      </c>
      <c r="BD130" s="8"/>
      <c r="BE130" s="135" t="n">
        <v>0</v>
      </c>
      <c r="BF130" s="8"/>
      <c r="BG130" s="135" t="n">
        <v>0</v>
      </c>
      <c r="BH130" s="8"/>
      <c r="BI130" s="135" t="n">
        <v>0</v>
      </c>
      <c r="BJ130" s="8"/>
      <c r="BK130" s="135" t="n">
        <v>0</v>
      </c>
      <c r="BL130" s="8"/>
      <c r="BM130" s="135" t="n">
        <v>0</v>
      </c>
      <c r="BN130" s="8"/>
      <c r="BO130" s="135" t="n">
        <v>0</v>
      </c>
      <c r="BP130" s="8"/>
      <c r="BQ130" s="135" t="n">
        <v>0</v>
      </c>
      <c r="BR130" s="8"/>
      <c r="BS130" s="135" t="n">
        <v>0</v>
      </c>
      <c r="BT130" s="8"/>
      <c r="BU130" s="135" t="n">
        <v>0</v>
      </c>
      <c r="BV130" s="8"/>
      <c r="BW130" s="135" t="n">
        <v>0</v>
      </c>
      <c r="BX130" s="8"/>
      <c r="BY130" s="135" t="n">
        <v>0</v>
      </c>
      <c r="BZ130" s="8"/>
      <c r="CA130" s="135" t="n">
        <v>0</v>
      </c>
      <c r="CB130" s="8"/>
      <c r="CC130" s="135" t="n">
        <v>0</v>
      </c>
      <c r="CD130" s="8"/>
      <c r="CE130" s="135" t="n">
        <v>0</v>
      </c>
      <c r="CF130" s="8"/>
      <c r="CG130" s="135" t="n">
        <v>0</v>
      </c>
      <c r="CH130" s="8"/>
      <c r="CI130" s="135" t="n">
        <v>0</v>
      </c>
      <c r="CJ130" s="8"/>
      <c r="CK130" s="135" t="n">
        <v>0</v>
      </c>
      <c r="CL130" s="8"/>
      <c r="CM130" s="135" t="n">
        <v>0</v>
      </c>
      <c r="CN130" s="8"/>
      <c r="CO130" s="135" t="n">
        <v>0</v>
      </c>
      <c r="CP130" s="8"/>
      <c r="CQ130" s="135" t="n">
        <v>0</v>
      </c>
      <c r="CR130" s="8"/>
      <c r="CS130" s="135" t="n">
        <v>0</v>
      </c>
      <c r="CT130" s="8"/>
      <c r="CU130" s="135" t="n">
        <v>0</v>
      </c>
      <c r="CV130" s="8"/>
      <c r="CW130" s="135" t="n">
        <v>0</v>
      </c>
      <c r="CX130" s="8"/>
      <c r="CY130" s="135" t="n">
        <v>0</v>
      </c>
      <c r="CZ130" s="8"/>
      <c r="DA130" s="135" t="n">
        <v>7843.9</v>
      </c>
    </row>
    <row r="131" customFormat="false" ht="15" hidden="false" customHeight="false" outlineLevel="0" collapsed="false">
      <c r="B131" s="14"/>
      <c r="C131" s="14"/>
      <c r="D131" s="14"/>
      <c r="E131" s="14"/>
      <c r="F131" s="48" t="s">
        <v>309</v>
      </c>
      <c r="G131" s="14"/>
      <c r="H131" s="14"/>
      <c r="I131" s="134" t="n">
        <v>1.28</v>
      </c>
      <c r="J131" s="8"/>
      <c r="K131" s="134" t="n">
        <v>77.73</v>
      </c>
      <c r="L131" s="8"/>
      <c r="M131" s="134" t="n">
        <v>0.86</v>
      </c>
      <c r="N131" s="8"/>
      <c r="O131" s="134" t="n">
        <v>0</v>
      </c>
      <c r="P131" s="8"/>
      <c r="Q131" s="134" t="n">
        <v>0.85</v>
      </c>
      <c r="R131" s="8"/>
      <c r="S131" s="134" t="n">
        <v>225.83</v>
      </c>
      <c r="T131" s="8"/>
      <c r="U131" s="134" t="n">
        <v>38.05</v>
      </c>
      <c r="V131" s="8"/>
      <c r="W131" s="134" t="n">
        <v>5.76</v>
      </c>
      <c r="X131" s="8"/>
      <c r="Y131" s="134" t="n">
        <v>23.58</v>
      </c>
      <c r="Z131" s="8"/>
      <c r="AA131" s="134" t="n">
        <v>0</v>
      </c>
      <c r="AB131" s="8"/>
      <c r="AC131" s="134" t="n">
        <v>0</v>
      </c>
      <c r="AD131" s="8"/>
      <c r="AE131" s="134" t="n">
        <v>373.94</v>
      </c>
      <c r="AF131" s="8"/>
      <c r="AG131" s="134" t="n">
        <v>0</v>
      </c>
      <c r="AH131" s="8"/>
      <c r="AI131" s="134" t="n">
        <v>0</v>
      </c>
      <c r="AJ131" s="8"/>
      <c r="AK131" s="134" t="n">
        <v>0</v>
      </c>
      <c r="AL131" s="8"/>
      <c r="AM131" s="134" t="n">
        <v>0</v>
      </c>
      <c r="AN131" s="8"/>
      <c r="AO131" s="134" t="n">
        <v>36.1</v>
      </c>
      <c r="AP131" s="8"/>
      <c r="AQ131" s="134" t="n">
        <v>0</v>
      </c>
      <c r="AR131" s="8"/>
      <c r="AS131" s="134" t="n">
        <v>210.9</v>
      </c>
      <c r="AT131" s="8"/>
      <c r="AU131" s="134" t="n">
        <v>549677.88</v>
      </c>
      <c r="AV131" s="8"/>
      <c r="AW131" s="134" t="n">
        <v>549924.88</v>
      </c>
      <c r="AX131" s="8"/>
      <c r="AY131" s="134" t="n">
        <v>77.78</v>
      </c>
      <c r="AZ131" s="8"/>
      <c r="BA131" s="134" t="n">
        <v>59.06</v>
      </c>
      <c r="BB131" s="8"/>
      <c r="BC131" s="134" t="n">
        <v>62.58</v>
      </c>
      <c r="BD131" s="8"/>
      <c r="BE131" s="134" t="n">
        <v>93.62</v>
      </c>
      <c r="BF131" s="8"/>
      <c r="BG131" s="134" t="n">
        <v>36.96</v>
      </c>
      <c r="BH131" s="8"/>
      <c r="BI131" s="134" t="n">
        <v>214.46</v>
      </c>
      <c r="BJ131" s="8"/>
      <c r="BK131" s="134" t="n">
        <v>158.75</v>
      </c>
      <c r="BL131" s="8"/>
      <c r="BM131" s="134" t="n">
        <v>125.28</v>
      </c>
      <c r="BN131" s="8"/>
      <c r="BO131" s="134" t="n">
        <v>64.24</v>
      </c>
      <c r="BP131" s="8"/>
      <c r="BQ131" s="134" t="n">
        <v>40.35</v>
      </c>
      <c r="BR131" s="8"/>
      <c r="BS131" s="134" t="n">
        <v>333.53</v>
      </c>
      <c r="BT131" s="8"/>
      <c r="BU131" s="134" t="n">
        <v>0</v>
      </c>
      <c r="BV131" s="8"/>
      <c r="BW131" s="134" t="n">
        <v>44.06</v>
      </c>
      <c r="BX131" s="8"/>
      <c r="BY131" s="134" t="n">
        <v>47.08</v>
      </c>
      <c r="BZ131" s="8"/>
      <c r="CA131" s="134" t="n">
        <v>0</v>
      </c>
      <c r="CB131" s="8"/>
      <c r="CC131" s="134" t="n">
        <v>62.54</v>
      </c>
      <c r="CD131" s="8"/>
      <c r="CE131" s="134" t="n">
        <v>66.13</v>
      </c>
      <c r="CF131" s="8"/>
      <c r="CG131" s="134" t="n">
        <v>13.97</v>
      </c>
      <c r="CH131" s="8"/>
      <c r="CI131" s="134" t="n">
        <v>0</v>
      </c>
      <c r="CJ131" s="8"/>
      <c r="CK131" s="134" t="n">
        <v>0</v>
      </c>
      <c r="CL131" s="8"/>
      <c r="CM131" s="134" t="n">
        <v>0</v>
      </c>
      <c r="CN131" s="8"/>
      <c r="CO131" s="134" t="n">
        <v>114.72</v>
      </c>
      <c r="CP131" s="8"/>
      <c r="CQ131" s="134" t="n">
        <v>42.17</v>
      </c>
      <c r="CR131" s="8"/>
      <c r="CS131" s="134" t="n">
        <v>25.23</v>
      </c>
      <c r="CT131" s="8"/>
      <c r="CU131" s="134" t="n">
        <v>33.39</v>
      </c>
      <c r="CV131" s="8"/>
      <c r="CW131" s="134" t="n">
        <v>0</v>
      </c>
      <c r="CX131" s="8"/>
      <c r="CY131" s="134" t="n">
        <v>1715.9</v>
      </c>
      <c r="CZ131" s="8"/>
      <c r="DA131" s="134" t="n">
        <v>552014.72</v>
      </c>
    </row>
    <row r="132" customFormat="false" ht="15" hidden="false" customHeight="false" outlineLevel="0" collapsed="false">
      <c r="B132" s="14"/>
      <c r="C132" s="14"/>
      <c r="D132" s="14"/>
      <c r="E132" s="14"/>
      <c r="F132" s="48" t="s">
        <v>310</v>
      </c>
      <c r="G132" s="14"/>
      <c r="H132" s="14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</row>
    <row r="133" customFormat="false" ht="15" hidden="false" customHeight="false" outlineLevel="0" collapsed="false">
      <c r="B133" s="14"/>
      <c r="C133" s="14"/>
      <c r="D133" s="14"/>
      <c r="E133" s="14"/>
      <c r="F133" s="14"/>
      <c r="G133" s="48" t="s">
        <v>311</v>
      </c>
      <c r="H133" s="14"/>
      <c r="I133" s="134" t="n">
        <v>0</v>
      </c>
      <c r="J133" s="8"/>
      <c r="K133" s="134" t="n">
        <v>0</v>
      </c>
      <c r="L133" s="8"/>
      <c r="M133" s="134" t="n">
        <v>0</v>
      </c>
      <c r="N133" s="8"/>
      <c r="O133" s="134" t="n">
        <v>0</v>
      </c>
      <c r="P133" s="8"/>
      <c r="Q133" s="134" t="n">
        <v>0</v>
      </c>
      <c r="R133" s="8"/>
      <c r="S133" s="134" t="n">
        <v>0</v>
      </c>
      <c r="T133" s="8"/>
      <c r="U133" s="134" t="n">
        <v>0</v>
      </c>
      <c r="V133" s="8"/>
      <c r="W133" s="134" t="n">
        <v>0</v>
      </c>
      <c r="X133" s="8"/>
      <c r="Y133" s="134" t="n">
        <v>0</v>
      </c>
      <c r="Z133" s="8"/>
      <c r="AA133" s="134" t="n">
        <v>0</v>
      </c>
      <c r="AB133" s="8"/>
      <c r="AC133" s="134" t="n">
        <v>0</v>
      </c>
      <c r="AD133" s="8"/>
      <c r="AE133" s="134" t="n">
        <v>0</v>
      </c>
      <c r="AF133" s="8"/>
      <c r="AG133" s="134" t="n">
        <v>0</v>
      </c>
      <c r="AH133" s="8"/>
      <c r="AI133" s="134" t="n">
        <v>0</v>
      </c>
      <c r="AJ133" s="8"/>
      <c r="AK133" s="134" t="n">
        <v>0</v>
      </c>
      <c r="AL133" s="8"/>
      <c r="AM133" s="134" t="n">
        <v>0</v>
      </c>
      <c r="AN133" s="8"/>
      <c r="AO133" s="134" t="n">
        <v>0</v>
      </c>
      <c r="AP133" s="8"/>
      <c r="AQ133" s="134" t="n">
        <v>0</v>
      </c>
      <c r="AR133" s="8"/>
      <c r="AS133" s="134" t="n">
        <v>0</v>
      </c>
      <c r="AT133" s="8"/>
      <c r="AU133" s="134" t="n">
        <v>60850</v>
      </c>
      <c r="AV133" s="8"/>
      <c r="AW133" s="134" t="n">
        <v>60850</v>
      </c>
      <c r="AX133" s="8"/>
      <c r="AY133" s="134" t="n">
        <v>0</v>
      </c>
      <c r="AZ133" s="8"/>
      <c r="BA133" s="134" t="n">
        <v>0</v>
      </c>
      <c r="BB133" s="8"/>
      <c r="BC133" s="134" t="n">
        <v>0</v>
      </c>
      <c r="BD133" s="8"/>
      <c r="BE133" s="134" t="n">
        <v>0</v>
      </c>
      <c r="BF133" s="8"/>
      <c r="BG133" s="134" t="n">
        <v>0</v>
      </c>
      <c r="BH133" s="8"/>
      <c r="BI133" s="134" t="n">
        <v>0</v>
      </c>
      <c r="BJ133" s="8"/>
      <c r="BK133" s="134" t="n">
        <v>0</v>
      </c>
      <c r="BL133" s="8"/>
      <c r="BM133" s="134" t="n">
        <v>0</v>
      </c>
      <c r="BN133" s="8"/>
      <c r="BO133" s="134" t="n">
        <v>0</v>
      </c>
      <c r="BP133" s="8"/>
      <c r="BQ133" s="134" t="n">
        <v>0</v>
      </c>
      <c r="BR133" s="8"/>
      <c r="BS133" s="134" t="n">
        <v>0</v>
      </c>
      <c r="BT133" s="8"/>
      <c r="BU133" s="134" t="n">
        <v>0</v>
      </c>
      <c r="BV133" s="8"/>
      <c r="BW133" s="134" t="n">
        <v>0</v>
      </c>
      <c r="BX133" s="8"/>
      <c r="BY133" s="134" t="n">
        <v>0</v>
      </c>
      <c r="BZ133" s="8"/>
      <c r="CA133" s="134" t="n">
        <v>0</v>
      </c>
      <c r="CB133" s="8"/>
      <c r="CC133" s="134" t="n">
        <v>0</v>
      </c>
      <c r="CD133" s="8"/>
      <c r="CE133" s="134" t="n">
        <v>0</v>
      </c>
      <c r="CF133" s="8"/>
      <c r="CG133" s="134" t="n">
        <v>0</v>
      </c>
      <c r="CH133" s="8"/>
      <c r="CI133" s="134" t="n">
        <v>0</v>
      </c>
      <c r="CJ133" s="8"/>
      <c r="CK133" s="134" t="n">
        <v>0</v>
      </c>
      <c r="CL133" s="8"/>
      <c r="CM133" s="134" t="n">
        <v>0</v>
      </c>
      <c r="CN133" s="8"/>
      <c r="CO133" s="134" t="n">
        <v>0</v>
      </c>
      <c r="CP133" s="8"/>
      <c r="CQ133" s="134" t="n">
        <v>0</v>
      </c>
      <c r="CR133" s="8"/>
      <c r="CS133" s="134" t="n">
        <v>0</v>
      </c>
      <c r="CT133" s="8"/>
      <c r="CU133" s="134" t="n">
        <v>0</v>
      </c>
      <c r="CV133" s="8"/>
      <c r="CW133" s="134" t="n">
        <v>0</v>
      </c>
      <c r="CX133" s="8"/>
      <c r="CY133" s="134" t="n">
        <v>0</v>
      </c>
      <c r="CZ133" s="8"/>
      <c r="DA133" s="134" t="n">
        <v>60850</v>
      </c>
    </row>
    <row r="134" customFormat="false" ht="15.75" hidden="false" customHeight="false" outlineLevel="0" collapsed="false">
      <c r="B134" s="14"/>
      <c r="C134" s="14"/>
      <c r="D134" s="14"/>
      <c r="E134" s="14"/>
      <c r="F134" s="14"/>
      <c r="G134" s="48" t="s">
        <v>312</v>
      </c>
      <c r="H134" s="14"/>
      <c r="I134" s="135" t="n">
        <v>0</v>
      </c>
      <c r="J134" s="8"/>
      <c r="K134" s="135" t="n">
        <v>0</v>
      </c>
      <c r="L134" s="8"/>
      <c r="M134" s="135" t="n">
        <v>0</v>
      </c>
      <c r="N134" s="8"/>
      <c r="O134" s="135" t="n">
        <v>0</v>
      </c>
      <c r="P134" s="8"/>
      <c r="Q134" s="135" t="n">
        <v>0</v>
      </c>
      <c r="R134" s="8"/>
      <c r="S134" s="135" t="n">
        <v>0</v>
      </c>
      <c r="T134" s="8"/>
      <c r="U134" s="135" t="n">
        <v>0</v>
      </c>
      <c r="V134" s="8"/>
      <c r="W134" s="135" t="n">
        <v>0</v>
      </c>
      <c r="X134" s="8"/>
      <c r="Y134" s="135" t="n">
        <v>0</v>
      </c>
      <c r="Z134" s="8"/>
      <c r="AA134" s="135" t="n">
        <v>0</v>
      </c>
      <c r="AB134" s="8"/>
      <c r="AC134" s="135" t="n">
        <v>0</v>
      </c>
      <c r="AD134" s="8"/>
      <c r="AE134" s="135" t="n">
        <v>0</v>
      </c>
      <c r="AF134" s="8"/>
      <c r="AG134" s="135" t="n">
        <v>0</v>
      </c>
      <c r="AH134" s="8"/>
      <c r="AI134" s="135" t="n">
        <v>0</v>
      </c>
      <c r="AJ134" s="8"/>
      <c r="AK134" s="135" t="n">
        <v>0</v>
      </c>
      <c r="AL134" s="8"/>
      <c r="AM134" s="135" t="n">
        <v>0</v>
      </c>
      <c r="AN134" s="8"/>
      <c r="AO134" s="135" t="n">
        <v>0</v>
      </c>
      <c r="AP134" s="8"/>
      <c r="AQ134" s="135" t="n">
        <v>0</v>
      </c>
      <c r="AR134" s="8"/>
      <c r="AS134" s="135" t="n">
        <v>0</v>
      </c>
      <c r="AT134" s="8"/>
      <c r="AU134" s="135" t="n">
        <v>7200</v>
      </c>
      <c r="AV134" s="8"/>
      <c r="AW134" s="135" t="n">
        <v>7200</v>
      </c>
      <c r="AX134" s="8"/>
      <c r="AY134" s="135" t="n">
        <v>0</v>
      </c>
      <c r="AZ134" s="8"/>
      <c r="BA134" s="135" t="n">
        <v>0</v>
      </c>
      <c r="BB134" s="8"/>
      <c r="BC134" s="135" t="n">
        <v>0</v>
      </c>
      <c r="BD134" s="8"/>
      <c r="BE134" s="135" t="n">
        <v>0</v>
      </c>
      <c r="BF134" s="8"/>
      <c r="BG134" s="135" t="n">
        <v>0</v>
      </c>
      <c r="BH134" s="8"/>
      <c r="BI134" s="135" t="n">
        <v>0</v>
      </c>
      <c r="BJ134" s="8"/>
      <c r="BK134" s="135" t="n">
        <v>0</v>
      </c>
      <c r="BL134" s="8"/>
      <c r="BM134" s="135" t="n">
        <v>0</v>
      </c>
      <c r="BN134" s="8"/>
      <c r="BO134" s="135" t="n">
        <v>0</v>
      </c>
      <c r="BP134" s="8"/>
      <c r="BQ134" s="135" t="n">
        <v>0</v>
      </c>
      <c r="BR134" s="8"/>
      <c r="BS134" s="135" t="n">
        <v>0</v>
      </c>
      <c r="BT134" s="8"/>
      <c r="BU134" s="135" t="n">
        <v>0</v>
      </c>
      <c r="BV134" s="8"/>
      <c r="BW134" s="135" t="n">
        <v>0</v>
      </c>
      <c r="BX134" s="8"/>
      <c r="BY134" s="135" t="n">
        <v>0</v>
      </c>
      <c r="BZ134" s="8"/>
      <c r="CA134" s="135" t="n">
        <v>0</v>
      </c>
      <c r="CB134" s="8"/>
      <c r="CC134" s="135" t="n">
        <v>0</v>
      </c>
      <c r="CD134" s="8"/>
      <c r="CE134" s="135" t="n">
        <v>0</v>
      </c>
      <c r="CF134" s="8"/>
      <c r="CG134" s="135" t="n">
        <v>0</v>
      </c>
      <c r="CH134" s="8"/>
      <c r="CI134" s="135" t="n">
        <v>0</v>
      </c>
      <c r="CJ134" s="8"/>
      <c r="CK134" s="135" t="n">
        <v>0</v>
      </c>
      <c r="CL134" s="8"/>
      <c r="CM134" s="135" t="n">
        <v>0</v>
      </c>
      <c r="CN134" s="8"/>
      <c r="CO134" s="135" t="n">
        <v>0</v>
      </c>
      <c r="CP134" s="8"/>
      <c r="CQ134" s="135" t="n">
        <v>0</v>
      </c>
      <c r="CR134" s="8"/>
      <c r="CS134" s="135" t="n">
        <v>0</v>
      </c>
      <c r="CT134" s="8"/>
      <c r="CU134" s="135" t="n">
        <v>0</v>
      </c>
      <c r="CV134" s="8"/>
      <c r="CW134" s="135" t="n">
        <v>0</v>
      </c>
      <c r="CX134" s="8"/>
      <c r="CY134" s="135" t="n">
        <v>0</v>
      </c>
      <c r="CZ134" s="8"/>
      <c r="DA134" s="135" t="n">
        <v>7200</v>
      </c>
    </row>
    <row r="135" customFormat="false" ht="15" hidden="false" customHeight="false" outlineLevel="0" collapsed="false">
      <c r="B135" s="14"/>
      <c r="C135" s="14"/>
      <c r="D135" s="14"/>
      <c r="E135" s="14"/>
      <c r="F135" s="48" t="s">
        <v>314</v>
      </c>
      <c r="G135" s="14"/>
      <c r="H135" s="14"/>
      <c r="I135" s="134" t="n">
        <v>0</v>
      </c>
      <c r="J135" s="8"/>
      <c r="K135" s="134" t="n">
        <v>0</v>
      </c>
      <c r="L135" s="8"/>
      <c r="M135" s="134" t="n">
        <v>0</v>
      </c>
      <c r="N135" s="8"/>
      <c r="O135" s="134" t="n">
        <v>0</v>
      </c>
      <c r="P135" s="8"/>
      <c r="Q135" s="134" t="n">
        <v>0</v>
      </c>
      <c r="R135" s="8"/>
      <c r="S135" s="134" t="n">
        <v>0</v>
      </c>
      <c r="T135" s="8"/>
      <c r="U135" s="134" t="n">
        <v>0</v>
      </c>
      <c r="V135" s="8"/>
      <c r="W135" s="134" t="n">
        <v>0</v>
      </c>
      <c r="X135" s="8"/>
      <c r="Y135" s="134" t="n">
        <v>0</v>
      </c>
      <c r="Z135" s="8"/>
      <c r="AA135" s="134" t="n">
        <v>0</v>
      </c>
      <c r="AB135" s="8"/>
      <c r="AC135" s="134" t="n">
        <v>0</v>
      </c>
      <c r="AD135" s="8"/>
      <c r="AE135" s="134" t="n">
        <v>0</v>
      </c>
      <c r="AF135" s="8"/>
      <c r="AG135" s="134" t="n">
        <v>0</v>
      </c>
      <c r="AH135" s="8"/>
      <c r="AI135" s="134" t="n">
        <v>0</v>
      </c>
      <c r="AJ135" s="8"/>
      <c r="AK135" s="134" t="n">
        <v>0</v>
      </c>
      <c r="AL135" s="8"/>
      <c r="AM135" s="134" t="n">
        <v>0</v>
      </c>
      <c r="AN135" s="8"/>
      <c r="AO135" s="134" t="n">
        <v>0</v>
      </c>
      <c r="AP135" s="8"/>
      <c r="AQ135" s="134" t="n">
        <v>0</v>
      </c>
      <c r="AR135" s="8"/>
      <c r="AS135" s="134" t="n">
        <v>0</v>
      </c>
      <c r="AT135" s="8"/>
      <c r="AU135" s="134" t="n">
        <v>68050</v>
      </c>
      <c r="AV135" s="8"/>
      <c r="AW135" s="134" t="n">
        <v>68050</v>
      </c>
      <c r="AX135" s="8"/>
      <c r="AY135" s="134" t="n">
        <v>0</v>
      </c>
      <c r="AZ135" s="8"/>
      <c r="BA135" s="134" t="n">
        <v>0</v>
      </c>
      <c r="BB135" s="8"/>
      <c r="BC135" s="134" t="n">
        <v>0</v>
      </c>
      <c r="BD135" s="8"/>
      <c r="BE135" s="134" t="n">
        <v>0</v>
      </c>
      <c r="BF135" s="8"/>
      <c r="BG135" s="134" t="n">
        <v>0</v>
      </c>
      <c r="BH135" s="8"/>
      <c r="BI135" s="134" t="n">
        <v>0</v>
      </c>
      <c r="BJ135" s="8"/>
      <c r="BK135" s="134" t="n">
        <v>0</v>
      </c>
      <c r="BL135" s="8"/>
      <c r="BM135" s="134" t="n">
        <v>0</v>
      </c>
      <c r="BN135" s="8"/>
      <c r="BO135" s="134" t="n">
        <v>0</v>
      </c>
      <c r="BP135" s="8"/>
      <c r="BQ135" s="134" t="n">
        <v>0</v>
      </c>
      <c r="BR135" s="8"/>
      <c r="BS135" s="134" t="n">
        <v>0</v>
      </c>
      <c r="BT135" s="8"/>
      <c r="BU135" s="134" t="n">
        <v>0</v>
      </c>
      <c r="BV135" s="8"/>
      <c r="BW135" s="134" t="n">
        <v>0</v>
      </c>
      <c r="BX135" s="8"/>
      <c r="BY135" s="134" t="n">
        <v>0</v>
      </c>
      <c r="BZ135" s="8"/>
      <c r="CA135" s="134" t="n">
        <v>0</v>
      </c>
      <c r="CB135" s="8"/>
      <c r="CC135" s="134" t="n">
        <v>0</v>
      </c>
      <c r="CD135" s="8"/>
      <c r="CE135" s="134" t="n">
        <v>0</v>
      </c>
      <c r="CF135" s="8"/>
      <c r="CG135" s="134" t="n">
        <v>0</v>
      </c>
      <c r="CH135" s="8"/>
      <c r="CI135" s="134" t="n">
        <v>0</v>
      </c>
      <c r="CJ135" s="8"/>
      <c r="CK135" s="134" t="n">
        <v>0</v>
      </c>
      <c r="CL135" s="8"/>
      <c r="CM135" s="134" t="n">
        <v>0</v>
      </c>
      <c r="CN135" s="8"/>
      <c r="CO135" s="134" t="n">
        <v>0</v>
      </c>
      <c r="CP135" s="8"/>
      <c r="CQ135" s="134" t="n">
        <v>0</v>
      </c>
      <c r="CR135" s="8"/>
      <c r="CS135" s="134" t="n">
        <v>0</v>
      </c>
      <c r="CT135" s="8"/>
      <c r="CU135" s="134" t="n">
        <v>0</v>
      </c>
      <c r="CV135" s="8"/>
      <c r="CW135" s="134" t="n">
        <v>0</v>
      </c>
      <c r="CX135" s="8"/>
      <c r="CY135" s="134" t="n">
        <v>0</v>
      </c>
      <c r="CZ135" s="8"/>
      <c r="DA135" s="134" t="n">
        <v>68050</v>
      </c>
    </row>
    <row r="136" customFormat="false" ht="15" hidden="false" customHeight="false" outlineLevel="0" collapsed="false">
      <c r="B136" s="14"/>
      <c r="C136" s="14"/>
      <c r="D136" s="14"/>
      <c r="E136" s="14"/>
      <c r="F136" s="48" t="s">
        <v>315</v>
      </c>
      <c r="G136" s="14"/>
      <c r="H136" s="14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  <c r="CY136" s="8"/>
      <c r="CZ136" s="8"/>
      <c r="DA136" s="8"/>
    </row>
    <row r="137" customFormat="false" ht="15" hidden="false" customHeight="false" outlineLevel="0" collapsed="false">
      <c r="B137" s="14"/>
      <c r="C137" s="14"/>
      <c r="D137" s="14"/>
      <c r="E137" s="14"/>
      <c r="F137" s="14"/>
      <c r="G137" s="48" t="s">
        <v>316</v>
      </c>
      <c r="H137" s="14"/>
      <c r="I137" s="134" t="n">
        <v>0</v>
      </c>
      <c r="J137" s="8"/>
      <c r="K137" s="134" t="n">
        <v>0</v>
      </c>
      <c r="L137" s="8"/>
      <c r="M137" s="134" t="n">
        <v>0</v>
      </c>
      <c r="N137" s="8"/>
      <c r="O137" s="134" t="n">
        <v>0</v>
      </c>
      <c r="P137" s="8"/>
      <c r="Q137" s="134" t="n">
        <v>0</v>
      </c>
      <c r="R137" s="8"/>
      <c r="S137" s="134" t="n">
        <v>0</v>
      </c>
      <c r="T137" s="8"/>
      <c r="U137" s="134" t="n">
        <v>0</v>
      </c>
      <c r="V137" s="8"/>
      <c r="W137" s="134" t="n">
        <v>0</v>
      </c>
      <c r="X137" s="8"/>
      <c r="Y137" s="134" t="n">
        <v>0</v>
      </c>
      <c r="Z137" s="8"/>
      <c r="AA137" s="134" t="n">
        <v>0</v>
      </c>
      <c r="AB137" s="8"/>
      <c r="AC137" s="134" t="n">
        <v>0</v>
      </c>
      <c r="AD137" s="8"/>
      <c r="AE137" s="134" t="n">
        <v>0</v>
      </c>
      <c r="AF137" s="8"/>
      <c r="AG137" s="134" t="n">
        <v>0</v>
      </c>
      <c r="AH137" s="8"/>
      <c r="AI137" s="134" t="n">
        <v>0</v>
      </c>
      <c r="AJ137" s="8"/>
      <c r="AK137" s="134" t="n">
        <v>0</v>
      </c>
      <c r="AL137" s="8"/>
      <c r="AM137" s="134" t="n">
        <v>0</v>
      </c>
      <c r="AN137" s="8"/>
      <c r="AO137" s="134" t="n">
        <v>0</v>
      </c>
      <c r="AP137" s="8"/>
      <c r="AQ137" s="134" t="n">
        <v>0</v>
      </c>
      <c r="AR137" s="8"/>
      <c r="AS137" s="134" t="n">
        <v>0</v>
      </c>
      <c r="AT137" s="8"/>
      <c r="AU137" s="134" t="n">
        <v>77344.71</v>
      </c>
      <c r="AV137" s="8"/>
      <c r="AW137" s="134" t="n">
        <v>77344.71</v>
      </c>
      <c r="AX137" s="8"/>
      <c r="AY137" s="134" t="n">
        <v>0</v>
      </c>
      <c r="AZ137" s="8"/>
      <c r="BA137" s="134" t="n">
        <v>0</v>
      </c>
      <c r="BB137" s="8"/>
      <c r="BC137" s="134" t="n">
        <v>0</v>
      </c>
      <c r="BD137" s="8"/>
      <c r="BE137" s="134" t="n">
        <v>0</v>
      </c>
      <c r="BF137" s="8"/>
      <c r="BG137" s="134" t="n">
        <v>0</v>
      </c>
      <c r="BH137" s="8"/>
      <c r="BI137" s="134" t="n">
        <v>0</v>
      </c>
      <c r="BJ137" s="8"/>
      <c r="BK137" s="134" t="n">
        <v>0</v>
      </c>
      <c r="BL137" s="8"/>
      <c r="BM137" s="134" t="n">
        <v>0</v>
      </c>
      <c r="BN137" s="8"/>
      <c r="BO137" s="134" t="n">
        <v>0</v>
      </c>
      <c r="BP137" s="8"/>
      <c r="BQ137" s="134" t="n">
        <v>0</v>
      </c>
      <c r="BR137" s="8"/>
      <c r="BS137" s="134" t="n">
        <v>0</v>
      </c>
      <c r="BT137" s="8"/>
      <c r="BU137" s="134" t="n">
        <v>0</v>
      </c>
      <c r="BV137" s="8"/>
      <c r="BW137" s="134" t="n">
        <v>0</v>
      </c>
      <c r="BX137" s="8"/>
      <c r="BY137" s="134" t="n">
        <v>0</v>
      </c>
      <c r="BZ137" s="8"/>
      <c r="CA137" s="134" t="n">
        <v>0</v>
      </c>
      <c r="CB137" s="8"/>
      <c r="CC137" s="134" t="n">
        <v>0</v>
      </c>
      <c r="CD137" s="8"/>
      <c r="CE137" s="134" t="n">
        <v>0</v>
      </c>
      <c r="CF137" s="8"/>
      <c r="CG137" s="134" t="n">
        <v>0</v>
      </c>
      <c r="CH137" s="8"/>
      <c r="CI137" s="134" t="n">
        <v>0</v>
      </c>
      <c r="CJ137" s="8"/>
      <c r="CK137" s="134" t="n">
        <v>0</v>
      </c>
      <c r="CL137" s="8"/>
      <c r="CM137" s="134" t="n">
        <v>0</v>
      </c>
      <c r="CN137" s="8"/>
      <c r="CO137" s="134" t="n">
        <v>0</v>
      </c>
      <c r="CP137" s="8"/>
      <c r="CQ137" s="134" t="n">
        <v>0</v>
      </c>
      <c r="CR137" s="8"/>
      <c r="CS137" s="134" t="n">
        <v>0</v>
      </c>
      <c r="CT137" s="8"/>
      <c r="CU137" s="134" t="n">
        <v>0</v>
      </c>
      <c r="CV137" s="8"/>
      <c r="CW137" s="134" t="n">
        <v>0</v>
      </c>
      <c r="CX137" s="8"/>
      <c r="CY137" s="134" t="n">
        <v>0</v>
      </c>
      <c r="CZ137" s="8"/>
      <c r="DA137" s="134" t="n">
        <v>77344.71</v>
      </c>
    </row>
    <row r="138" customFormat="false" ht="15" hidden="false" customHeight="false" outlineLevel="0" collapsed="false">
      <c r="B138" s="14"/>
      <c r="C138" s="14"/>
      <c r="D138" s="14"/>
      <c r="E138" s="14"/>
      <c r="F138" s="14"/>
      <c r="G138" s="48" t="s">
        <v>318</v>
      </c>
      <c r="H138" s="14"/>
      <c r="I138" s="134" t="n">
        <v>0</v>
      </c>
      <c r="J138" s="8"/>
      <c r="K138" s="134" t="n">
        <v>0</v>
      </c>
      <c r="L138" s="8"/>
      <c r="M138" s="134" t="n">
        <v>0</v>
      </c>
      <c r="N138" s="8"/>
      <c r="O138" s="134" t="n">
        <v>0</v>
      </c>
      <c r="P138" s="8"/>
      <c r="Q138" s="134" t="n">
        <v>0</v>
      </c>
      <c r="R138" s="8"/>
      <c r="S138" s="134" t="n">
        <v>0</v>
      </c>
      <c r="T138" s="8"/>
      <c r="U138" s="134" t="n">
        <v>0</v>
      </c>
      <c r="V138" s="8"/>
      <c r="W138" s="134" t="n">
        <v>0</v>
      </c>
      <c r="X138" s="8"/>
      <c r="Y138" s="134" t="n">
        <v>0</v>
      </c>
      <c r="Z138" s="8"/>
      <c r="AA138" s="134" t="n">
        <v>0</v>
      </c>
      <c r="AB138" s="8"/>
      <c r="AC138" s="134" t="n">
        <v>0</v>
      </c>
      <c r="AD138" s="8"/>
      <c r="AE138" s="134" t="n">
        <v>0</v>
      </c>
      <c r="AF138" s="8"/>
      <c r="AG138" s="134" t="n">
        <v>0</v>
      </c>
      <c r="AH138" s="8"/>
      <c r="AI138" s="134" t="n">
        <v>0</v>
      </c>
      <c r="AJ138" s="8"/>
      <c r="AK138" s="134" t="n">
        <v>0</v>
      </c>
      <c r="AL138" s="8"/>
      <c r="AM138" s="134" t="n">
        <v>0</v>
      </c>
      <c r="AN138" s="8"/>
      <c r="AO138" s="134" t="n">
        <v>0</v>
      </c>
      <c r="AP138" s="8"/>
      <c r="AQ138" s="134" t="n">
        <v>0</v>
      </c>
      <c r="AR138" s="8"/>
      <c r="AS138" s="134" t="n">
        <v>0</v>
      </c>
      <c r="AT138" s="8"/>
      <c r="AU138" s="134" t="n">
        <v>75921.99</v>
      </c>
      <c r="AV138" s="8"/>
      <c r="AW138" s="134" t="n">
        <v>75921.99</v>
      </c>
      <c r="AX138" s="8"/>
      <c r="AY138" s="134" t="n">
        <v>0</v>
      </c>
      <c r="AZ138" s="8"/>
      <c r="BA138" s="134" t="n">
        <v>0</v>
      </c>
      <c r="BB138" s="8"/>
      <c r="BC138" s="134" t="n">
        <v>0</v>
      </c>
      <c r="BD138" s="8"/>
      <c r="BE138" s="134" t="n">
        <v>0</v>
      </c>
      <c r="BF138" s="8"/>
      <c r="BG138" s="134" t="n">
        <v>0</v>
      </c>
      <c r="BH138" s="8"/>
      <c r="BI138" s="134" t="n">
        <v>0</v>
      </c>
      <c r="BJ138" s="8"/>
      <c r="BK138" s="134" t="n">
        <v>0</v>
      </c>
      <c r="BL138" s="8"/>
      <c r="BM138" s="134" t="n">
        <v>0</v>
      </c>
      <c r="BN138" s="8"/>
      <c r="BO138" s="134" t="n">
        <v>0</v>
      </c>
      <c r="BP138" s="8"/>
      <c r="BQ138" s="134" t="n">
        <v>0</v>
      </c>
      <c r="BR138" s="8"/>
      <c r="BS138" s="134" t="n">
        <v>0</v>
      </c>
      <c r="BT138" s="8"/>
      <c r="BU138" s="134" t="n">
        <v>0</v>
      </c>
      <c r="BV138" s="8"/>
      <c r="BW138" s="134" t="n">
        <v>0</v>
      </c>
      <c r="BX138" s="8"/>
      <c r="BY138" s="134" t="n">
        <v>0</v>
      </c>
      <c r="BZ138" s="8"/>
      <c r="CA138" s="134" t="n">
        <v>0</v>
      </c>
      <c r="CB138" s="8"/>
      <c r="CC138" s="134" t="n">
        <v>0</v>
      </c>
      <c r="CD138" s="8"/>
      <c r="CE138" s="134" t="n">
        <v>0</v>
      </c>
      <c r="CF138" s="8"/>
      <c r="CG138" s="134" t="n">
        <v>0</v>
      </c>
      <c r="CH138" s="8"/>
      <c r="CI138" s="134" t="n">
        <v>0</v>
      </c>
      <c r="CJ138" s="8"/>
      <c r="CK138" s="134" t="n">
        <v>0</v>
      </c>
      <c r="CL138" s="8"/>
      <c r="CM138" s="134" t="n">
        <v>0</v>
      </c>
      <c r="CN138" s="8"/>
      <c r="CO138" s="134" t="n">
        <v>0</v>
      </c>
      <c r="CP138" s="8"/>
      <c r="CQ138" s="134" t="n">
        <v>0</v>
      </c>
      <c r="CR138" s="8"/>
      <c r="CS138" s="134" t="n">
        <v>0</v>
      </c>
      <c r="CT138" s="8"/>
      <c r="CU138" s="134" t="n">
        <v>0</v>
      </c>
      <c r="CV138" s="8"/>
      <c r="CW138" s="134" t="n">
        <v>0</v>
      </c>
      <c r="CX138" s="8"/>
      <c r="CY138" s="134" t="n">
        <v>0</v>
      </c>
      <c r="CZ138" s="8"/>
      <c r="DA138" s="134" t="n">
        <v>75921.99</v>
      </c>
    </row>
    <row r="139" customFormat="false" ht="15" hidden="false" customHeight="false" outlineLevel="0" collapsed="false">
      <c r="B139" s="14"/>
      <c r="C139" s="14"/>
      <c r="D139" s="14"/>
      <c r="E139" s="14"/>
      <c r="F139" s="14"/>
      <c r="G139" s="48" t="s">
        <v>320</v>
      </c>
      <c r="H139" s="14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8"/>
    </row>
    <row r="140" customFormat="false" ht="15" hidden="false" customHeight="false" outlineLevel="0" collapsed="false">
      <c r="B140" s="14"/>
      <c r="C140" s="14"/>
      <c r="D140" s="14"/>
      <c r="E140" s="14"/>
      <c r="F140" s="14"/>
      <c r="G140" s="14"/>
      <c r="H140" s="48" t="s">
        <v>321</v>
      </c>
      <c r="I140" s="134" t="n">
        <v>0</v>
      </c>
      <c r="J140" s="8"/>
      <c r="K140" s="134" t="n">
        <v>0</v>
      </c>
      <c r="L140" s="8"/>
      <c r="M140" s="134" t="n">
        <v>0</v>
      </c>
      <c r="N140" s="8"/>
      <c r="O140" s="134" t="n">
        <v>0</v>
      </c>
      <c r="P140" s="8"/>
      <c r="Q140" s="134" t="n">
        <v>0</v>
      </c>
      <c r="R140" s="8"/>
      <c r="S140" s="134" t="n">
        <v>0</v>
      </c>
      <c r="T140" s="8"/>
      <c r="U140" s="134" t="n">
        <v>0</v>
      </c>
      <c r="V140" s="8"/>
      <c r="W140" s="134" t="n">
        <v>0</v>
      </c>
      <c r="X140" s="8"/>
      <c r="Y140" s="134" t="n">
        <v>0</v>
      </c>
      <c r="Z140" s="8"/>
      <c r="AA140" s="134" t="n">
        <v>0</v>
      </c>
      <c r="AB140" s="8"/>
      <c r="AC140" s="134" t="n">
        <v>0</v>
      </c>
      <c r="AD140" s="8"/>
      <c r="AE140" s="134" t="n">
        <v>0</v>
      </c>
      <c r="AF140" s="8"/>
      <c r="AG140" s="134" t="n">
        <v>0</v>
      </c>
      <c r="AH140" s="8"/>
      <c r="AI140" s="134" t="n">
        <v>0</v>
      </c>
      <c r="AJ140" s="8"/>
      <c r="AK140" s="134" t="n">
        <v>0</v>
      </c>
      <c r="AL140" s="8"/>
      <c r="AM140" s="134" t="n">
        <v>0</v>
      </c>
      <c r="AN140" s="8"/>
      <c r="AO140" s="134" t="n">
        <v>0</v>
      </c>
      <c r="AP140" s="8"/>
      <c r="AQ140" s="134" t="n">
        <v>0</v>
      </c>
      <c r="AR140" s="8"/>
      <c r="AS140" s="134" t="n">
        <v>0</v>
      </c>
      <c r="AT140" s="8"/>
      <c r="AU140" s="134" t="n">
        <v>240</v>
      </c>
      <c r="AV140" s="8"/>
      <c r="AW140" s="134" t="n">
        <v>240</v>
      </c>
      <c r="AX140" s="8"/>
      <c r="AY140" s="134" t="n">
        <v>0</v>
      </c>
      <c r="AZ140" s="8"/>
      <c r="BA140" s="134" t="n">
        <v>0</v>
      </c>
      <c r="BB140" s="8"/>
      <c r="BC140" s="134" t="n">
        <v>0</v>
      </c>
      <c r="BD140" s="8"/>
      <c r="BE140" s="134" t="n">
        <v>0</v>
      </c>
      <c r="BF140" s="8"/>
      <c r="BG140" s="134" t="n">
        <v>0</v>
      </c>
      <c r="BH140" s="8"/>
      <c r="BI140" s="134" t="n">
        <v>0</v>
      </c>
      <c r="BJ140" s="8"/>
      <c r="BK140" s="134" t="n">
        <v>0</v>
      </c>
      <c r="BL140" s="8"/>
      <c r="BM140" s="134" t="n">
        <v>0</v>
      </c>
      <c r="BN140" s="8"/>
      <c r="BO140" s="134" t="n">
        <v>0</v>
      </c>
      <c r="BP140" s="8"/>
      <c r="BQ140" s="134" t="n">
        <v>0</v>
      </c>
      <c r="BR140" s="8"/>
      <c r="BS140" s="134" t="n">
        <v>0</v>
      </c>
      <c r="BT140" s="8"/>
      <c r="BU140" s="134" t="n">
        <v>0</v>
      </c>
      <c r="BV140" s="8"/>
      <c r="BW140" s="134" t="n">
        <v>0</v>
      </c>
      <c r="BX140" s="8"/>
      <c r="BY140" s="134" t="n">
        <v>0</v>
      </c>
      <c r="BZ140" s="8"/>
      <c r="CA140" s="134" t="n">
        <v>0</v>
      </c>
      <c r="CB140" s="8"/>
      <c r="CC140" s="134" t="n">
        <v>0</v>
      </c>
      <c r="CD140" s="8"/>
      <c r="CE140" s="134" t="n">
        <v>0</v>
      </c>
      <c r="CF140" s="8"/>
      <c r="CG140" s="134" t="n">
        <v>0</v>
      </c>
      <c r="CH140" s="8"/>
      <c r="CI140" s="134" t="n">
        <v>0</v>
      </c>
      <c r="CJ140" s="8"/>
      <c r="CK140" s="134" t="n">
        <v>0</v>
      </c>
      <c r="CL140" s="8"/>
      <c r="CM140" s="134" t="n">
        <v>0</v>
      </c>
      <c r="CN140" s="8"/>
      <c r="CO140" s="134" t="n">
        <v>0</v>
      </c>
      <c r="CP140" s="8"/>
      <c r="CQ140" s="134" t="n">
        <v>0</v>
      </c>
      <c r="CR140" s="8"/>
      <c r="CS140" s="134" t="n">
        <v>0</v>
      </c>
      <c r="CT140" s="8"/>
      <c r="CU140" s="134" t="n">
        <v>0</v>
      </c>
      <c r="CV140" s="8"/>
      <c r="CW140" s="134" t="n">
        <v>0</v>
      </c>
      <c r="CX140" s="8"/>
      <c r="CY140" s="134" t="n">
        <v>0</v>
      </c>
      <c r="CZ140" s="8"/>
      <c r="DA140" s="134" t="n">
        <v>240</v>
      </c>
    </row>
    <row r="141" customFormat="false" ht="15.75" hidden="false" customHeight="false" outlineLevel="0" collapsed="false">
      <c r="B141" s="14"/>
      <c r="C141" s="14"/>
      <c r="D141" s="14"/>
      <c r="E141" s="14"/>
      <c r="F141" s="14"/>
      <c r="G141" s="14"/>
      <c r="H141" s="48" t="s">
        <v>322</v>
      </c>
      <c r="I141" s="135" t="n">
        <v>0</v>
      </c>
      <c r="J141" s="8"/>
      <c r="K141" s="135" t="n">
        <v>0</v>
      </c>
      <c r="L141" s="8"/>
      <c r="M141" s="135" t="n">
        <v>0</v>
      </c>
      <c r="N141" s="8"/>
      <c r="O141" s="135" t="n">
        <v>0</v>
      </c>
      <c r="P141" s="8"/>
      <c r="Q141" s="135" t="n">
        <v>0</v>
      </c>
      <c r="R141" s="8"/>
      <c r="S141" s="135" t="n">
        <v>0</v>
      </c>
      <c r="T141" s="8"/>
      <c r="U141" s="135" t="n">
        <v>0</v>
      </c>
      <c r="V141" s="8"/>
      <c r="W141" s="135" t="n">
        <v>0</v>
      </c>
      <c r="X141" s="8"/>
      <c r="Y141" s="135" t="n">
        <v>0</v>
      </c>
      <c r="Z141" s="8"/>
      <c r="AA141" s="135" t="n">
        <v>0</v>
      </c>
      <c r="AB141" s="8"/>
      <c r="AC141" s="135" t="n">
        <v>0</v>
      </c>
      <c r="AD141" s="8"/>
      <c r="AE141" s="135" t="n">
        <v>0</v>
      </c>
      <c r="AF141" s="8"/>
      <c r="AG141" s="135" t="n">
        <v>0</v>
      </c>
      <c r="AH141" s="8"/>
      <c r="AI141" s="135" t="n">
        <v>0</v>
      </c>
      <c r="AJ141" s="8"/>
      <c r="AK141" s="135" t="n">
        <v>0</v>
      </c>
      <c r="AL141" s="8"/>
      <c r="AM141" s="135" t="n">
        <v>0</v>
      </c>
      <c r="AN141" s="8"/>
      <c r="AO141" s="135" t="n">
        <v>0</v>
      </c>
      <c r="AP141" s="8"/>
      <c r="AQ141" s="135" t="n">
        <v>0</v>
      </c>
      <c r="AR141" s="8"/>
      <c r="AS141" s="135" t="n">
        <v>0</v>
      </c>
      <c r="AT141" s="8"/>
      <c r="AU141" s="135" t="n">
        <v>2040</v>
      </c>
      <c r="AV141" s="8"/>
      <c r="AW141" s="135" t="n">
        <v>2040</v>
      </c>
      <c r="AX141" s="8"/>
      <c r="AY141" s="135" t="n">
        <v>0</v>
      </c>
      <c r="AZ141" s="8"/>
      <c r="BA141" s="135" t="n">
        <v>0</v>
      </c>
      <c r="BB141" s="8"/>
      <c r="BC141" s="135" t="n">
        <v>0</v>
      </c>
      <c r="BD141" s="8"/>
      <c r="BE141" s="135" t="n">
        <v>0</v>
      </c>
      <c r="BF141" s="8"/>
      <c r="BG141" s="135" t="n">
        <v>0</v>
      </c>
      <c r="BH141" s="8"/>
      <c r="BI141" s="135" t="n">
        <v>0</v>
      </c>
      <c r="BJ141" s="8"/>
      <c r="BK141" s="135" t="n">
        <v>0</v>
      </c>
      <c r="BL141" s="8"/>
      <c r="BM141" s="135" t="n">
        <v>0</v>
      </c>
      <c r="BN141" s="8"/>
      <c r="BO141" s="135" t="n">
        <v>0</v>
      </c>
      <c r="BP141" s="8"/>
      <c r="BQ141" s="135" t="n">
        <v>0</v>
      </c>
      <c r="BR141" s="8"/>
      <c r="BS141" s="135" t="n">
        <v>0</v>
      </c>
      <c r="BT141" s="8"/>
      <c r="BU141" s="135" t="n">
        <v>0</v>
      </c>
      <c r="BV141" s="8"/>
      <c r="BW141" s="135" t="n">
        <v>0</v>
      </c>
      <c r="BX141" s="8"/>
      <c r="BY141" s="135" t="n">
        <v>0</v>
      </c>
      <c r="BZ141" s="8"/>
      <c r="CA141" s="135" t="n">
        <v>0</v>
      </c>
      <c r="CB141" s="8"/>
      <c r="CC141" s="135" t="n">
        <v>0</v>
      </c>
      <c r="CD141" s="8"/>
      <c r="CE141" s="135" t="n">
        <v>0</v>
      </c>
      <c r="CF141" s="8"/>
      <c r="CG141" s="135" t="n">
        <v>0</v>
      </c>
      <c r="CH141" s="8"/>
      <c r="CI141" s="135" t="n">
        <v>0</v>
      </c>
      <c r="CJ141" s="8"/>
      <c r="CK141" s="135" t="n">
        <v>0</v>
      </c>
      <c r="CL141" s="8"/>
      <c r="CM141" s="135" t="n">
        <v>0</v>
      </c>
      <c r="CN141" s="8"/>
      <c r="CO141" s="135" t="n">
        <v>0</v>
      </c>
      <c r="CP141" s="8"/>
      <c r="CQ141" s="135" t="n">
        <v>0</v>
      </c>
      <c r="CR141" s="8"/>
      <c r="CS141" s="135" t="n">
        <v>0</v>
      </c>
      <c r="CT141" s="8"/>
      <c r="CU141" s="135" t="n">
        <v>0</v>
      </c>
      <c r="CV141" s="8"/>
      <c r="CW141" s="135" t="n">
        <v>0</v>
      </c>
      <c r="CX141" s="8"/>
      <c r="CY141" s="135" t="n">
        <v>0</v>
      </c>
      <c r="CZ141" s="8"/>
      <c r="DA141" s="135" t="n">
        <v>2040</v>
      </c>
    </row>
    <row r="142" customFormat="false" ht="15" hidden="false" customHeight="false" outlineLevel="0" collapsed="false">
      <c r="B142" s="14"/>
      <c r="C142" s="14"/>
      <c r="D142" s="14"/>
      <c r="E142" s="14"/>
      <c r="F142" s="14"/>
      <c r="G142" s="48" t="s">
        <v>324</v>
      </c>
      <c r="H142" s="14"/>
      <c r="I142" s="134" t="n">
        <v>0</v>
      </c>
      <c r="J142" s="8"/>
      <c r="K142" s="134" t="n">
        <v>0</v>
      </c>
      <c r="L142" s="8"/>
      <c r="M142" s="134" t="n">
        <v>0</v>
      </c>
      <c r="N142" s="8"/>
      <c r="O142" s="134" t="n">
        <v>0</v>
      </c>
      <c r="P142" s="8"/>
      <c r="Q142" s="134" t="n">
        <v>0</v>
      </c>
      <c r="R142" s="8"/>
      <c r="S142" s="134" t="n">
        <v>0</v>
      </c>
      <c r="T142" s="8"/>
      <c r="U142" s="134" t="n">
        <v>0</v>
      </c>
      <c r="V142" s="8"/>
      <c r="W142" s="134" t="n">
        <v>0</v>
      </c>
      <c r="X142" s="8"/>
      <c r="Y142" s="134" t="n">
        <v>0</v>
      </c>
      <c r="Z142" s="8"/>
      <c r="AA142" s="134" t="n">
        <v>0</v>
      </c>
      <c r="AB142" s="8"/>
      <c r="AC142" s="134" t="n">
        <v>0</v>
      </c>
      <c r="AD142" s="8"/>
      <c r="AE142" s="134" t="n">
        <v>0</v>
      </c>
      <c r="AF142" s="8"/>
      <c r="AG142" s="134" t="n">
        <v>0</v>
      </c>
      <c r="AH142" s="8"/>
      <c r="AI142" s="134" t="n">
        <v>0</v>
      </c>
      <c r="AJ142" s="8"/>
      <c r="AK142" s="134" t="n">
        <v>0</v>
      </c>
      <c r="AL142" s="8"/>
      <c r="AM142" s="134" t="n">
        <v>0</v>
      </c>
      <c r="AN142" s="8"/>
      <c r="AO142" s="134" t="n">
        <v>0</v>
      </c>
      <c r="AP142" s="8"/>
      <c r="AQ142" s="134" t="n">
        <v>0</v>
      </c>
      <c r="AR142" s="8"/>
      <c r="AS142" s="134" t="n">
        <v>0</v>
      </c>
      <c r="AT142" s="8"/>
      <c r="AU142" s="134" t="n">
        <v>2280</v>
      </c>
      <c r="AV142" s="8"/>
      <c r="AW142" s="134" t="n">
        <v>2280</v>
      </c>
      <c r="AX142" s="8"/>
      <c r="AY142" s="134" t="n">
        <v>0</v>
      </c>
      <c r="AZ142" s="8"/>
      <c r="BA142" s="134" t="n">
        <v>0</v>
      </c>
      <c r="BB142" s="8"/>
      <c r="BC142" s="134" t="n">
        <v>0</v>
      </c>
      <c r="BD142" s="8"/>
      <c r="BE142" s="134" t="n">
        <v>0</v>
      </c>
      <c r="BF142" s="8"/>
      <c r="BG142" s="134" t="n">
        <v>0</v>
      </c>
      <c r="BH142" s="8"/>
      <c r="BI142" s="134" t="n">
        <v>0</v>
      </c>
      <c r="BJ142" s="8"/>
      <c r="BK142" s="134" t="n">
        <v>0</v>
      </c>
      <c r="BL142" s="8"/>
      <c r="BM142" s="134" t="n">
        <v>0</v>
      </c>
      <c r="BN142" s="8"/>
      <c r="BO142" s="134" t="n">
        <v>0</v>
      </c>
      <c r="BP142" s="8"/>
      <c r="BQ142" s="134" t="n">
        <v>0</v>
      </c>
      <c r="BR142" s="8"/>
      <c r="BS142" s="134" t="n">
        <v>0</v>
      </c>
      <c r="BT142" s="8"/>
      <c r="BU142" s="134" t="n">
        <v>0</v>
      </c>
      <c r="BV142" s="8"/>
      <c r="BW142" s="134" t="n">
        <v>0</v>
      </c>
      <c r="BX142" s="8"/>
      <c r="BY142" s="134" t="n">
        <v>0</v>
      </c>
      <c r="BZ142" s="8"/>
      <c r="CA142" s="134" t="n">
        <v>0</v>
      </c>
      <c r="CB142" s="8"/>
      <c r="CC142" s="134" t="n">
        <v>0</v>
      </c>
      <c r="CD142" s="8"/>
      <c r="CE142" s="134" t="n">
        <v>0</v>
      </c>
      <c r="CF142" s="8"/>
      <c r="CG142" s="134" t="n">
        <v>0</v>
      </c>
      <c r="CH142" s="8"/>
      <c r="CI142" s="134" t="n">
        <v>0</v>
      </c>
      <c r="CJ142" s="8"/>
      <c r="CK142" s="134" t="n">
        <v>0</v>
      </c>
      <c r="CL142" s="8"/>
      <c r="CM142" s="134" t="n">
        <v>0</v>
      </c>
      <c r="CN142" s="8"/>
      <c r="CO142" s="134" t="n">
        <v>0</v>
      </c>
      <c r="CP142" s="8"/>
      <c r="CQ142" s="134" t="n">
        <v>0</v>
      </c>
      <c r="CR142" s="8"/>
      <c r="CS142" s="134" t="n">
        <v>0</v>
      </c>
      <c r="CT142" s="8"/>
      <c r="CU142" s="134" t="n">
        <v>0</v>
      </c>
      <c r="CV142" s="8"/>
      <c r="CW142" s="134" t="n">
        <v>0</v>
      </c>
      <c r="CX142" s="8"/>
      <c r="CY142" s="134" t="n">
        <v>0</v>
      </c>
      <c r="CZ142" s="8"/>
      <c r="DA142" s="134" t="n">
        <v>2280</v>
      </c>
    </row>
    <row r="143" customFormat="false" ht="15" hidden="false" customHeight="false" outlineLevel="0" collapsed="false">
      <c r="B143" s="14"/>
      <c r="C143" s="14"/>
      <c r="D143" s="14"/>
      <c r="E143" s="14"/>
      <c r="F143" s="14"/>
      <c r="G143" s="48" t="s">
        <v>325</v>
      </c>
      <c r="H143" s="14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  <c r="CX143" s="8"/>
      <c r="CY143" s="8"/>
      <c r="CZ143" s="8"/>
      <c r="DA143" s="8"/>
    </row>
    <row r="144" customFormat="false" ht="15.75" hidden="false" customHeight="false" outlineLevel="0" collapsed="false">
      <c r="B144" s="14"/>
      <c r="C144" s="14"/>
      <c r="D144" s="14"/>
      <c r="E144" s="14"/>
      <c r="F144" s="14"/>
      <c r="G144" s="14"/>
      <c r="H144" s="48" t="s">
        <v>327</v>
      </c>
      <c r="I144" s="135" t="n">
        <v>0</v>
      </c>
      <c r="J144" s="8"/>
      <c r="K144" s="135" t="n">
        <v>0</v>
      </c>
      <c r="L144" s="8"/>
      <c r="M144" s="135" t="n">
        <v>0</v>
      </c>
      <c r="N144" s="8"/>
      <c r="O144" s="135" t="n">
        <v>0</v>
      </c>
      <c r="P144" s="8"/>
      <c r="Q144" s="135" t="n">
        <v>0</v>
      </c>
      <c r="R144" s="8"/>
      <c r="S144" s="135" t="n">
        <v>0</v>
      </c>
      <c r="T144" s="8"/>
      <c r="U144" s="135" t="n">
        <v>0</v>
      </c>
      <c r="V144" s="8"/>
      <c r="W144" s="135" t="n">
        <v>0</v>
      </c>
      <c r="X144" s="8"/>
      <c r="Y144" s="135" t="n">
        <v>0</v>
      </c>
      <c r="Z144" s="8"/>
      <c r="AA144" s="135" t="n">
        <v>0</v>
      </c>
      <c r="AB144" s="8"/>
      <c r="AC144" s="135" t="n">
        <v>0</v>
      </c>
      <c r="AD144" s="8"/>
      <c r="AE144" s="135" t="n">
        <v>0</v>
      </c>
      <c r="AF144" s="8"/>
      <c r="AG144" s="135" t="n">
        <v>0</v>
      </c>
      <c r="AH144" s="8"/>
      <c r="AI144" s="135" t="n">
        <v>0</v>
      </c>
      <c r="AJ144" s="8"/>
      <c r="AK144" s="135" t="n">
        <v>0</v>
      </c>
      <c r="AL144" s="8"/>
      <c r="AM144" s="135" t="n">
        <v>0</v>
      </c>
      <c r="AN144" s="8"/>
      <c r="AO144" s="135" t="n">
        <v>0</v>
      </c>
      <c r="AP144" s="8"/>
      <c r="AQ144" s="135" t="n">
        <v>0</v>
      </c>
      <c r="AR144" s="8"/>
      <c r="AS144" s="135" t="n">
        <v>0</v>
      </c>
      <c r="AT144" s="8"/>
      <c r="AU144" s="135" t="n">
        <v>310530</v>
      </c>
      <c r="AV144" s="8"/>
      <c r="AW144" s="135" t="n">
        <v>310530</v>
      </c>
      <c r="AX144" s="8"/>
      <c r="AY144" s="135" t="n">
        <v>0</v>
      </c>
      <c r="AZ144" s="8"/>
      <c r="BA144" s="135" t="n">
        <v>0</v>
      </c>
      <c r="BB144" s="8"/>
      <c r="BC144" s="135" t="n">
        <v>0</v>
      </c>
      <c r="BD144" s="8"/>
      <c r="BE144" s="135" t="n">
        <v>0</v>
      </c>
      <c r="BF144" s="8"/>
      <c r="BG144" s="135" t="n">
        <v>0</v>
      </c>
      <c r="BH144" s="8"/>
      <c r="BI144" s="135" t="n">
        <v>0</v>
      </c>
      <c r="BJ144" s="8"/>
      <c r="BK144" s="135" t="n">
        <v>0</v>
      </c>
      <c r="BL144" s="8"/>
      <c r="BM144" s="135" t="n">
        <v>0</v>
      </c>
      <c r="BN144" s="8"/>
      <c r="BO144" s="135" t="n">
        <v>0</v>
      </c>
      <c r="BP144" s="8"/>
      <c r="BQ144" s="135" t="n">
        <v>0</v>
      </c>
      <c r="BR144" s="8"/>
      <c r="BS144" s="135" t="n">
        <v>0</v>
      </c>
      <c r="BT144" s="8"/>
      <c r="BU144" s="135" t="n">
        <v>0</v>
      </c>
      <c r="BV144" s="8"/>
      <c r="BW144" s="135" t="n">
        <v>0</v>
      </c>
      <c r="BX144" s="8"/>
      <c r="BY144" s="135" t="n">
        <v>0</v>
      </c>
      <c r="BZ144" s="8"/>
      <c r="CA144" s="135" t="n">
        <v>0</v>
      </c>
      <c r="CB144" s="8"/>
      <c r="CC144" s="135" t="n">
        <v>0</v>
      </c>
      <c r="CD144" s="8"/>
      <c r="CE144" s="135" t="n">
        <v>0</v>
      </c>
      <c r="CF144" s="8"/>
      <c r="CG144" s="135" t="n">
        <v>0</v>
      </c>
      <c r="CH144" s="8"/>
      <c r="CI144" s="135" t="n">
        <v>0</v>
      </c>
      <c r="CJ144" s="8"/>
      <c r="CK144" s="135" t="n">
        <v>0</v>
      </c>
      <c r="CL144" s="8"/>
      <c r="CM144" s="135" t="n">
        <v>0</v>
      </c>
      <c r="CN144" s="8"/>
      <c r="CO144" s="135" t="n">
        <v>0</v>
      </c>
      <c r="CP144" s="8"/>
      <c r="CQ144" s="135" t="n">
        <v>0</v>
      </c>
      <c r="CR144" s="8"/>
      <c r="CS144" s="135" t="n">
        <v>0</v>
      </c>
      <c r="CT144" s="8"/>
      <c r="CU144" s="135" t="n">
        <v>0</v>
      </c>
      <c r="CV144" s="8"/>
      <c r="CW144" s="135" t="n">
        <v>0</v>
      </c>
      <c r="CX144" s="8"/>
      <c r="CY144" s="135" t="n">
        <v>0</v>
      </c>
      <c r="CZ144" s="8"/>
      <c r="DA144" s="135" t="n">
        <v>310530</v>
      </c>
    </row>
    <row r="145" customFormat="false" ht="15" hidden="false" customHeight="false" outlineLevel="0" collapsed="false">
      <c r="B145" s="14"/>
      <c r="C145" s="14"/>
      <c r="D145" s="14"/>
      <c r="E145" s="14"/>
      <c r="F145" s="14"/>
      <c r="G145" s="48" t="s">
        <v>328</v>
      </c>
      <c r="H145" s="14"/>
      <c r="I145" s="134" t="n">
        <v>0</v>
      </c>
      <c r="J145" s="8"/>
      <c r="K145" s="134" t="n">
        <v>0</v>
      </c>
      <c r="L145" s="8"/>
      <c r="M145" s="134" t="n">
        <v>0</v>
      </c>
      <c r="N145" s="8"/>
      <c r="O145" s="134" t="n">
        <v>0</v>
      </c>
      <c r="P145" s="8"/>
      <c r="Q145" s="134" t="n">
        <v>0</v>
      </c>
      <c r="R145" s="8"/>
      <c r="S145" s="134" t="n">
        <v>0</v>
      </c>
      <c r="T145" s="8"/>
      <c r="U145" s="134" t="n">
        <v>0</v>
      </c>
      <c r="V145" s="8"/>
      <c r="W145" s="134" t="n">
        <v>0</v>
      </c>
      <c r="X145" s="8"/>
      <c r="Y145" s="134" t="n">
        <v>0</v>
      </c>
      <c r="Z145" s="8"/>
      <c r="AA145" s="134" t="n">
        <v>0</v>
      </c>
      <c r="AB145" s="8"/>
      <c r="AC145" s="134" t="n">
        <v>0</v>
      </c>
      <c r="AD145" s="8"/>
      <c r="AE145" s="134" t="n">
        <v>0</v>
      </c>
      <c r="AF145" s="8"/>
      <c r="AG145" s="134" t="n">
        <v>0</v>
      </c>
      <c r="AH145" s="8"/>
      <c r="AI145" s="134" t="n">
        <v>0</v>
      </c>
      <c r="AJ145" s="8"/>
      <c r="AK145" s="134" t="n">
        <v>0</v>
      </c>
      <c r="AL145" s="8"/>
      <c r="AM145" s="134" t="n">
        <v>0</v>
      </c>
      <c r="AN145" s="8"/>
      <c r="AO145" s="134" t="n">
        <v>0</v>
      </c>
      <c r="AP145" s="8"/>
      <c r="AQ145" s="134" t="n">
        <v>0</v>
      </c>
      <c r="AR145" s="8"/>
      <c r="AS145" s="134" t="n">
        <v>0</v>
      </c>
      <c r="AT145" s="8"/>
      <c r="AU145" s="134" t="n">
        <v>310530</v>
      </c>
      <c r="AV145" s="8"/>
      <c r="AW145" s="134" t="n">
        <v>310530</v>
      </c>
      <c r="AX145" s="8"/>
      <c r="AY145" s="134" t="n">
        <v>0</v>
      </c>
      <c r="AZ145" s="8"/>
      <c r="BA145" s="134" t="n">
        <v>0</v>
      </c>
      <c r="BB145" s="8"/>
      <c r="BC145" s="134" t="n">
        <v>0</v>
      </c>
      <c r="BD145" s="8"/>
      <c r="BE145" s="134" t="n">
        <v>0</v>
      </c>
      <c r="BF145" s="8"/>
      <c r="BG145" s="134" t="n">
        <v>0</v>
      </c>
      <c r="BH145" s="8"/>
      <c r="BI145" s="134" t="n">
        <v>0</v>
      </c>
      <c r="BJ145" s="8"/>
      <c r="BK145" s="134" t="n">
        <v>0</v>
      </c>
      <c r="BL145" s="8"/>
      <c r="BM145" s="134" t="n">
        <v>0</v>
      </c>
      <c r="BN145" s="8"/>
      <c r="BO145" s="134" t="n">
        <v>0</v>
      </c>
      <c r="BP145" s="8"/>
      <c r="BQ145" s="134" t="n">
        <v>0</v>
      </c>
      <c r="BR145" s="8"/>
      <c r="BS145" s="134" t="n">
        <v>0</v>
      </c>
      <c r="BT145" s="8"/>
      <c r="BU145" s="134" t="n">
        <v>0</v>
      </c>
      <c r="BV145" s="8"/>
      <c r="BW145" s="134" t="n">
        <v>0</v>
      </c>
      <c r="BX145" s="8"/>
      <c r="BY145" s="134" t="n">
        <v>0</v>
      </c>
      <c r="BZ145" s="8"/>
      <c r="CA145" s="134" t="n">
        <v>0</v>
      </c>
      <c r="CB145" s="8"/>
      <c r="CC145" s="134" t="n">
        <v>0</v>
      </c>
      <c r="CD145" s="8"/>
      <c r="CE145" s="134" t="n">
        <v>0</v>
      </c>
      <c r="CF145" s="8"/>
      <c r="CG145" s="134" t="n">
        <v>0</v>
      </c>
      <c r="CH145" s="8"/>
      <c r="CI145" s="134" t="n">
        <v>0</v>
      </c>
      <c r="CJ145" s="8"/>
      <c r="CK145" s="134" t="n">
        <v>0</v>
      </c>
      <c r="CL145" s="8"/>
      <c r="CM145" s="134" t="n">
        <v>0</v>
      </c>
      <c r="CN145" s="8"/>
      <c r="CO145" s="134" t="n">
        <v>0</v>
      </c>
      <c r="CP145" s="8"/>
      <c r="CQ145" s="134" t="n">
        <v>0</v>
      </c>
      <c r="CR145" s="8"/>
      <c r="CS145" s="134" t="n">
        <v>0</v>
      </c>
      <c r="CT145" s="8"/>
      <c r="CU145" s="134" t="n">
        <v>0</v>
      </c>
      <c r="CV145" s="8"/>
      <c r="CW145" s="134" t="n">
        <v>0</v>
      </c>
      <c r="CX145" s="8"/>
      <c r="CY145" s="134" t="n">
        <v>0</v>
      </c>
      <c r="CZ145" s="8"/>
      <c r="DA145" s="134" t="n">
        <v>310530</v>
      </c>
    </row>
    <row r="146" customFormat="false" ht="15" hidden="false" customHeight="false" outlineLevel="0" collapsed="false">
      <c r="B146" s="14"/>
      <c r="C146" s="14"/>
      <c r="D146" s="14"/>
      <c r="E146" s="14"/>
      <c r="F146" s="14"/>
      <c r="G146" s="48" t="s">
        <v>329</v>
      </c>
      <c r="H146" s="14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  <c r="DA146" s="8"/>
    </row>
    <row r="147" customFormat="false" ht="15.75" hidden="false" customHeight="false" outlineLevel="0" collapsed="false">
      <c r="B147" s="14"/>
      <c r="C147" s="14"/>
      <c r="D147" s="14"/>
      <c r="E147" s="14"/>
      <c r="F147" s="14"/>
      <c r="G147" s="14"/>
      <c r="H147" s="48" t="s">
        <v>332</v>
      </c>
      <c r="I147" s="135" t="n">
        <v>0</v>
      </c>
      <c r="J147" s="8"/>
      <c r="K147" s="135" t="n">
        <v>0</v>
      </c>
      <c r="L147" s="8"/>
      <c r="M147" s="135" t="n">
        <v>0</v>
      </c>
      <c r="N147" s="8"/>
      <c r="O147" s="135" t="n">
        <v>0</v>
      </c>
      <c r="P147" s="8"/>
      <c r="Q147" s="135" t="n">
        <v>0</v>
      </c>
      <c r="R147" s="8"/>
      <c r="S147" s="135" t="n">
        <v>0</v>
      </c>
      <c r="T147" s="8"/>
      <c r="U147" s="135" t="n">
        <v>0</v>
      </c>
      <c r="V147" s="8"/>
      <c r="W147" s="135" t="n">
        <v>0</v>
      </c>
      <c r="X147" s="8"/>
      <c r="Y147" s="135" t="n">
        <v>0</v>
      </c>
      <c r="Z147" s="8"/>
      <c r="AA147" s="135" t="n">
        <v>0</v>
      </c>
      <c r="AB147" s="8"/>
      <c r="AC147" s="135" t="n">
        <v>0</v>
      </c>
      <c r="AD147" s="8"/>
      <c r="AE147" s="135" t="n">
        <v>0</v>
      </c>
      <c r="AF147" s="8"/>
      <c r="AG147" s="135" t="n">
        <v>0</v>
      </c>
      <c r="AH147" s="8"/>
      <c r="AI147" s="135" t="n">
        <v>0</v>
      </c>
      <c r="AJ147" s="8"/>
      <c r="AK147" s="135" t="n">
        <v>0</v>
      </c>
      <c r="AL147" s="8"/>
      <c r="AM147" s="135" t="n">
        <v>0</v>
      </c>
      <c r="AN147" s="8"/>
      <c r="AO147" s="135" t="n">
        <v>0</v>
      </c>
      <c r="AP147" s="8"/>
      <c r="AQ147" s="135" t="n">
        <v>0</v>
      </c>
      <c r="AR147" s="8"/>
      <c r="AS147" s="135" t="n">
        <v>0</v>
      </c>
      <c r="AT147" s="8"/>
      <c r="AU147" s="135" t="n">
        <v>21203.46</v>
      </c>
      <c r="AV147" s="8"/>
      <c r="AW147" s="135" t="n">
        <v>21203.46</v>
      </c>
      <c r="AX147" s="8"/>
      <c r="AY147" s="135" t="n">
        <v>0</v>
      </c>
      <c r="AZ147" s="8"/>
      <c r="BA147" s="135" t="n">
        <v>0</v>
      </c>
      <c r="BB147" s="8"/>
      <c r="BC147" s="135" t="n">
        <v>0</v>
      </c>
      <c r="BD147" s="8"/>
      <c r="BE147" s="135" t="n">
        <v>0</v>
      </c>
      <c r="BF147" s="8"/>
      <c r="BG147" s="135" t="n">
        <v>0</v>
      </c>
      <c r="BH147" s="8"/>
      <c r="BI147" s="135" t="n">
        <v>0</v>
      </c>
      <c r="BJ147" s="8"/>
      <c r="BK147" s="135" t="n">
        <v>0</v>
      </c>
      <c r="BL147" s="8"/>
      <c r="BM147" s="135" t="n">
        <v>0</v>
      </c>
      <c r="BN147" s="8"/>
      <c r="BO147" s="135" t="n">
        <v>0</v>
      </c>
      <c r="BP147" s="8"/>
      <c r="BQ147" s="135" t="n">
        <v>0</v>
      </c>
      <c r="BR147" s="8"/>
      <c r="BS147" s="135" t="n">
        <v>0</v>
      </c>
      <c r="BT147" s="8"/>
      <c r="BU147" s="135" t="n">
        <v>0</v>
      </c>
      <c r="BV147" s="8"/>
      <c r="BW147" s="135" t="n">
        <v>0</v>
      </c>
      <c r="BX147" s="8"/>
      <c r="BY147" s="135" t="n">
        <v>0</v>
      </c>
      <c r="BZ147" s="8"/>
      <c r="CA147" s="135" t="n">
        <v>0</v>
      </c>
      <c r="CB147" s="8"/>
      <c r="CC147" s="135" t="n">
        <v>0</v>
      </c>
      <c r="CD147" s="8"/>
      <c r="CE147" s="135" t="n">
        <v>0</v>
      </c>
      <c r="CF147" s="8"/>
      <c r="CG147" s="135" t="n">
        <v>0</v>
      </c>
      <c r="CH147" s="8"/>
      <c r="CI147" s="135" t="n">
        <v>0</v>
      </c>
      <c r="CJ147" s="8"/>
      <c r="CK147" s="135" t="n">
        <v>0</v>
      </c>
      <c r="CL147" s="8"/>
      <c r="CM147" s="135" t="n">
        <v>0</v>
      </c>
      <c r="CN147" s="8"/>
      <c r="CO147" s="135" t="n">
        <v>0</v>
      </c>
      <c r="CP147" s="8"/>
      <c r="CQ147" s="135" t="n">
        <v>0</v>
      </c>
      <c r="CR147" s="8"/>
      <c r="CS147" s="135" t="n">
        <v>0</v>
      </c>
      <c r="CT147" s="8"/>
      <c r="CU147" s="135" t="n">
        <v>0</v>
      </c>
      <c r="CV147" s="8"/>
      <c r="CW147" s="135" t="n">
        <v>0</v>
      </c>
      <c r="CX147" s="8"/>
      <c r="CY147" s="135" t="n">
        <v>0</v>
      </c>
      <c r="CZ147" s="8"/>
      <c r="DA147" s="135" t="n">
        <v>21203.46</v>
      </c>
    </row>
    <row r="148" customFormat="false" ht="15" hidden="false" customHeight="false" outlineLevel="0" collapsed="false">
      <c r="B148" s="14"/>
      <c r="C148" s="14"/>
      <c r="D148" s="14"/>
      <c r="E148" s="14"/>
      <c r="F148" s="14"/>
      <c r="G148" s="48" t="s">
        <v>334</v>
      </c>
      <c r="H148" s="14"/>
      <c r="I148" s="134" t="n">
        <v>0</v>
      </c>
      <c r="J148" s="8"/>
      <c r="K148" s="134" t="n">
        <v>0</v>
      </c>
      <c r="L148" s="8"/>
      <c r="M148" s="134" t="n">
        <v>0</v>
      </c>
      <c r="N148" s="8"/>
      <c r="O148" s="134" t="n">
        <v>0</v>
      </c>
      <c r="P148" s="8"/>
      <c r="Q148" s="134" t="n">
        <v>0</v>
      </c>
      <c r="R148" s="8"/>
      <c r="S148" s="134" t="n">
        <v>0</v>
      </c>
      <c r="T148" s="8"/>
      <c r="U148" s="134" t="n">
        <v>0</v>
      </c>
      <c r="V148" s="8"/>
      <c r="W148" s="134" t="n">
        <v>0</v>
      </c>
      <c r="X148" s="8"/>
      <c r="Y148" s="134" t="n">
        <v>0</v>
      </c>
      <c r="Z148" s="8"/>
      <c r="AA148" s="134" t="n">
        <v>0</v>
      </c>
      <c r="AB148" s="8"/>
      <c r="AC148" s="134" t="n">
        <v>0</v>
      </c>
      <c r="AD148" s="8"/>
      <c r="AE148" s="134" t="n">
        <v>0</v>
      </c>
      <c r="AF148" s="8"/>
      <c r="AG148" s="134" t="n">
        <v>0</v>
      </c>
      <c r="AH148" s="8"/>
      <c r="AI148" s="134" t="n">
        <v>0</v>
      </c>
      <c r="AJ148" s="8"/>
      <c r="AK148" s="134" t="n">
        <v>0</v>
      </c>
      <c r="AL148" s="8"/>
      <c r="AM148" s="134" t="n">
        <v>0</v>
      </c>
      <c r="AN148" s="8"/>
      <c r="AO148" s="134" t="n">
        <v>0</v>
      </c>
      <c r="AP148" s="8"/>
      <c r="AQ148" s="134" t="n">
        <v>0</v>
      </c>
      <c r="AR148" s="8"/>
      <c r="AS148" s="134" t="n">
        <v>0</v>
      </c>
      <c r="AT148" s="8"/>
      <c r="AU148" s="134" t="n">
        <v>21203.46</v>
      </c>
      <c r="AV148" s="8"/>
      <c r="AW148" s="134" t="n">
        <v>21203.46</v>
      </c>
      <c r="AX148" s="8"/>
      <c r="AY148" s="134" t="n">
        <v>0</v>
      </c>
      <c r="AZ148" s="8"/>
      <c r="BA148" s="134" t="n">
        <v>0</v>
      </c>
      <c r="BB148" s="8"/>
      <c r="BC148" s="134" t="n">
        <v>0</v>
      </c>
      <c r="BD148" s="8"/>
      <c r="BE148" s="134" t="n">
        <v>0</v>
      </c>
      <c r="BF148" s="8"/>
      <c r="BG148" s="134" t="n">
        <v>0</v>
      </c>
      <c r="BH148" s="8"/>
      <c r="BI148" s="134" t="n">
        <v>0</v>
      </c>
      <c r="BJ148" s="8"/>
      <c r="BK148" s="134" t="n">
        <v>0</v>
      </c>
      <c r="BL148" s="8"/>
      <c r="BM148" s="134" t="n">
        <v>0</v>
      </c>
      <c r="BN148" s="8"/>
      <c r="BO148" s="134" t="n">
        <v>0</v>
      </c>
      <c r="BP148" s="8"/>
      <c r="BQ148" s="134" t="n">
        <v>0</v>
      </c>
      <c r="BR148" s="8"/>
      <c r="BS148" s="134" t="n">
        <v>0</v>
      </c>
      <c r="BT148" s="8"/>
      <c r="BU148" s="134" t="n">
        <v>0</v>
      </c>
      <c r="BV148" s="8"/>
      <c r="BW148" s="134" t="n">
        <v>0</v>
      </c>
      <c r="BX148" s="8"/>
      <c r="BY148" s="134" t="n">
        <v>0</v>
      </c>
      <c r="BZ148" s="8"/>
      <c r="CA148" s="134" t="n">
        <v>0</v>
      </c>
      <c r="CB148" s="8"/>
      <c r="CC148" s="134" t="n">
        <v>0</v>
      </c>
      <c r="CD148" s="8"/>
      <c r="CE148" s="134" t="n">
        <v>0</v>
      </c>
      <c r="CF148" s="8"/>
      <c r="CG148" s="134" t="n">
        <v>0</v>
      </c>
      <c r="CH148" s="8"/>
      <c r="CI148" s="134" t="n">
        <v>0</v>
      </c>
      <c r="CJ148" s="8"/>
      <c r="CK148" s="134" t="n">
        <v>0</v>
      </c>
      <c r="CL148" s="8"/>
      <c r="CM148" s="134" t="n">
        <v>0</v>
      </c>
      <c r="CN148" s="8"/>
      <c r="CO148" s="134" t="n">
        <v>0</v>
      </c>
      <c r="CP148" s="8"/>
      <c r="CQ148" s="134" t="n">
        <v>0</v>
      </c>
      <c r="CR148" s="8"/>
      <c r="CS148" s="134" t="n">
        <v>0</v>
      </c>
      <c r="CT148" s="8"/>
      <c r="CU148" s="134" t="n">
        <v>0</v>
      </c>
      <c r="CV148" s="8"/>
      <c r="CW148" s="134" t="n">
        <v>0</v>
      </c>
      <c r="CX148" s="8"/>
      <c r="CY148" s="134" t="n">
        <v>0</v>
      </c>
      <c r="CZ148" s="8"/>
      <c r="DA148" s="134" t="n">
        <v>21203.46</v>
      </c>
    </row>
    <row r="149" customFormat="false" ht="15" hidden="false" customHeight="false" outlineLevel="0" collapsed="false">
      <c r="B149" s="14"/>
      <c r="C149" s="14"/>
      <c r="D149" s="14"/>
      <c r="E149" s="14"/>
      <c r="F149" s="14"/>
      <c r="G149" s="48" t="s">
        <v>335</v>
      </c>
      <c r="H149" s="14"/>
      <c r="I149" s="134" t="n">
        <v>0</v>
      </c>
      <c r="J149" s="8"/>
      <c r="K149" s="134" t="n">
        <v>0</v>
      </c>
      <c r="L149" s="8"/>
      <c r="M149" s="134" t="n">
        <v>0</v>
      </c>
      <c r="N149" s="8"/>
      <c r="O149" s="134" t="n">
        <v>0</v>
      </c>
      <c r="P149" s="8"/>
      <c r="Q149" s="134" t="n">
        <v>0</v>
      </c>
      <c r="R149" s="8"/>
      <c r="S149" s="134" t="n">
        <v>0</v>
      </c>
      <c r="T149" s="8"/>
      <c r="U149" s="134" t="n">
        <v>0</v>
      </c>
      <c r="V149" s="8"/>
      <c r="W149" s="134" t="n">
        <v>0</v>
      </c>
      <c r="X149" s="8"/>
      <c r="Y149" s="134" t="n">
        <v>0</v>
      </c>
      <c r="Z149" s="8"/>
      <c r="AA149" s="134" t="n">
        <v>0</v>
      </c>
      <c r="AB149" s="8"/>
      <c r="AC149" s="134" t="n">
        <v>0</v>
      </c>
      <c r="AD149" s="8"/>
      <c r="AE149" s="134" t="n">
        <v>0</v>
      </c>
      <c r="AF149" s="8"/>
      <c r="AG149" s="134" t="n">
        <v>0</v>
      </c>
      <c r="AH149" s="8"/>
      <c r="AI149" s="134" t="n">
        <v>0</v>
      </c>
      <c r="AJ149" s="8"/>
      <c r="AK149" s="134" t="n">
        <v>0</v>
      </c>
      <c r="AL149" s="8"/>
      <c r="AM149" s="134" t="n">
        <v>0</v>
      </c>
      <c r="AN149" s="8"/>
      <c r="AO149" s="134" t="n">
        <v>0</v>
      </c>
      <c r="AP149" s="8"/>
      <c r="AQ149" s="134" t="n">
        <v>0</v>
      </c>
      <c r="AR149" s="8"/>
      <c r="AS149" s="134" t="n">
        <v>0</v>
      </c>
      <c r="AT149" s="8"/>
      <c r="AU149" s="134" t="n">
        <v>16655</v>
      </c>
      <c r="AV149" s="8"/>
      <c r="AW149" s="134" t="n">
        <v>16655</v>
      </c>
      <c r="AX149" s="8"/>
      <c r="AY149" s="134" t="n">
        <v>0</v>
      </c>
      <c r="AZ149" s="8"/>
      <c r="BA149" s="134" t="n">
        <v>0</v>
      </c>
      <c r="BB149" s="8"/>
      <c r="BC149" s="134" t="n">
        <v>0</v>
      </c>
      <c r="BD149" s="8"/>
      <c r="BE149" s="134" t="n">
        <v>0</v>
      </c>
      <c r="BF149" s="8"/>
      <c r="BG149" s="134" t="n">
        <v>0</v>
      </c>
      <c r="BH149" s="8"/>
      <c r="BI149" s="134" t="n">
        <v>0</v>
      </c>
      <c r="BJ149" s="8"/>
      <c r="BK149" s="134" t="n">
        <v>0</v>
      </c>
      <c r="BL149" s="8"/>
      <c r="BM149" s="134" t="n">
        <v>0</v>
      </c>
      <c r="BN149" s="8"/>
      <c r="BO149" s="134" t="n">
        <v>0</v>
      </c>
      <c r="BP149" s="8"/>
      <c r="BQ149" s="134" t="n">
        <v>0</v>
      </c>
      <c r="BR149" s="8"/>
      <c r="BS149" s="134" t="n">
        <v>0</v>
      </c>
      <c r="BT149" s="8"/>
      <c r="BU149" s="134" t="n">
        <v>0</v>
      </c>
      <c r="BV149" s="8"/>
      <c r="BW149" s="134" t="n">
        <v>0</v>
      </c>
      <c r="BX149" s="8"/>
      <c r="BY149" s="134" t="n">
        <v>0</v>
      </c>
      <c r="BZ149" s="8"/>
      <c r="CA149" s="134" t="n">
        <v>0</v>
      </c>
      <c r="CB149" s="8"/>
      <c r="CC149" s="134" t="n">
        <v>0</v>
      </c>
      <c r="CD149" s="8"/>
      <c r="CE149" s="134" t="n">
        <v>0</v>
      </c>
      <c r="CF149" s="8"/>
      <c r="CG149" s="134" t="n">
        <v>0</v>
      </c>
      <c r="CH149" s="8"/>
      <c r="CI149" s="134" t="n">
        <v>0</v>
      </c>
      <c r="CJ149" s="8"/>
      <c r="CK149" s="134" t="n">
        <v>0</v>
      </c>
      <c r="CL149" s="8"/>
      <c r="CM149" s="134" t="n">
        <v>0</v>
      </c>
      <c r="CN149" s="8"/>
      <c r="CO149" s="134" t="n">
        <v>0</v>
      </c>
      <c r="CP149" s="8"/>
      <c r="CQ149" s="134" t="n">
        <v>0</v>
      </c>
      <c r="CR149" s="8"/>
      <c r="CS149" s="134" t="n">
        <v>0</v>
      </c>
      <c r="CT149" s="8"/>
      <c r="CU149" s="134" t="n">
        <v>0</v>
      </c>
      <c r="CV149" s="8"/>
      <c r="CW149" s="134" t="n">
        <v>0</v>
      </c>
      <c r="CX149" s="8"/>
      <c r="CY149" s="134" t="n">
        <v>0</v>
      </c>
      <c r="CZ149" s="8"/>
      <c r="DA149" s="134" t="n">
        <v>16655</v>
      </c>
    </row>
    <row r="150" customFormat="false" ht="15" hidden="false" customHeight="false" outlineLevel="0" collapsed="false">
      <c r="B150" s="14"/>
      <c r="C150" s="14"/>
      <c r="D150" s="14"/>
      <c r="E150" s="14"/>
      <c r="F150" s="14"/>
      <c r="G150" s="48" t="s">
        <v>336</v>
      </c>
      <c r="H150" s="14"/>
      <c r="I150" s="134" t="n">
        <v>0</v>
      </c>
      <c r="J150" s="8"/>
      <c r="K150" s="134" t="n">
        <v>0</v>
      </c>
      <c r="L150" s="8"/>
      <c r="M150" s="134" t="n">
        <v>0</v>
      </c>
      <c r="N150" s="8"/>
      <c r="O150" s="134" t="n">
        <v>0</v>
      </c>
      <c r="P150" s="8"/>
      <c r="Q150" s="134" t="n">
        <v>0</v>
      </c>
      <c r="R150" s="8"/>
      <c r="S150" s="134" t="n">
        <v>0</v>
      </c>
      <c r="T150" s="8"/>
      <c r="U150" s="134" t="n">
        <v>0</v>
      </c>
      <c r="V150" s="8"/>
      <c r="W150" s="134" t="n">
        <v>0</v>
      </c>
      <c r="X150" s="8"/>
      <c r="Y150" s="134" t="n">
        <v>0</v>
      </c>
      <c r="Z150" s="8"/>
      <c r="AA150" s="134" t="n">
        <v>0</v>
      </c>
      <c r="AB150" s="8"/>
      <c r="AC150" s="134" t="n">
        <v>0</v>
      </c>
      <c r="AD150" s="8"/>
      <c r="AE150" s="134" t="n">
        <v>0</v>
      </c>
      <c r="AF150" s="8"/>
      <c r="AG150" s="134" t="n">
        <v>0</v>
      </c>
      <c r="AH150" s="8"/>
      <c r="AI150" s="134" t="n">
        <v>0</v>
      </c>
      <c r="AJ150" s="8"/>
      <c r="AK150" s="134" t="n">
        <v>0</v>
      </c>
      <c r="AL150" s="8"/>
      <c r="AM150" s="134" t="n">
        <v>0</v>
      </c>
      <c r="AN150" s="8"/>
      <c r="AO150" s="134" t="n">
        <v>0</v>
      </c>
      <c r="AP150" s="8"/>
      <c r="AQ150" s="134" t="n">
        <v>0</v>
      </c>
      <c r="AR150" s="8"/>
      <c r="AS150" s="134" t="n">
        <v>0</v>
      </c>
      <c r="AT150" s="8"/>
      <c r="AU150" s="134" t="n">
        <v>12280.17</v>
      </c>
      <c r="AV150" s="8"/>
      <c r="AW150" s="134" t="n">
        <v>12280.17</v>
      </c>
      <c r="AX150" s="8"/>
      <c r="AY150" s="134" t="n">
        <v>0</v>
      </c>
      <c r="AZ150" s="8"/>
      <c r="BA150" s="134" t="n">
        <v>0</v>
      </c>
      <c r="BB150" s="8"/>
      <c r="BC150" s="134" t="n">
        <v>0</v>
      </c>
      <c r="BD150" s="8"/>
      <c r="BE150" s="134" t="n">
        <v>0</v>
      </c>
      <c r="BF150" s="8"/>
      <c r="BG150" s="134" t="n">
        <v>0</v>
      </c>
      <c r="BH150" s="8"/>
      <c r="BI150" s="134" t="n">
        <v>0</v>
      </c>
      <c r="BJ150" s="8"/>
      <c r="BK150" s="134" t="n">
        <v>0</v>
      </c>
      <c r="BL150" s="8"/>
      <c r="BM150" s="134" t="n">
        <v>0</v>
      </c>
      <c r="BN150" s="8"/>
      <c r="BO150" s="134" t="n">
        <v>0</v>
      </c>
      <c r="BP150" s="8"/>
      <c r="BQ150" s="134" t="n">
        <v>0</v>
      </c>
      <c r="BR150" s="8"/>
      <c r="BS150" s="134" t="n">
        <v>0</v>
      </c>
      <c r="BT150" s="8"/>
      <c r="BU150" s="134" t="n">
        <v>0</v>
      </c>
      <c r="BV150" s="8"/>
      <c r="BW150" s="134" t="n">
        <v>0</v>
      </c>
      <c r="BX150" s="8"/>
      <c r="BY150" s="134" t="n">
        <v>0</v>
      </c>
      <c r="BZ150" s="8"/>
      <c r="CA150" s="134" t="n">
        <v>0</v>
      </c>
      <c r="CB150" s="8"/>
      <c r="CC150" s="134" t="n">
        <v>0</v>
      </c>
      <c r="CD150" s="8"/>
      <c r="CE150" s="134" t="n">
        <v>0</v>
      </c>
      <c r="CF150" s="8"/>
      <c r="CG150" s="134" t="n">
        <v>0</v>
      </c>
      <c r="CH150" s="8"/>
      <c r="CI150" s="134" t="n">
        <v>0</v>
      </c>
      <c r="CJ150" s="8"/>
      <c r="CK150" s="134" t="n">
        <v>0</v>
      </c>
      <c r="CL150" s="8"/>
      <c r="CM150" s="134" t="n">
        <v>0</v>
      </c>
      <c r="CN150" s="8"/>
      <c r="CO150" s="134" t="n">
        <v>0</v>
      </c>
      <c r="CP150" s="8"/>
      <c r="CQ150" s="134" t="n">
        <v>0</v>
      </c>
      <c r="CR150" s="8"/>
      <c r="CS150" s="134" t="n">
        <v>0</v>
      </c>
      <c r="CT150" s="8"/>
      <c r="CU150" s="134" t="n">
        <v>0</v>
      </c>
      <c r="CV150" s="8"/>
      <c r="CW150" s="134" t="n">
        <v>0</v>
      </c>
      <c r="CX150" s="8"/>
      <c r="CY150" s="134" t="n">
        <v>0</v>
      </c>
      <c r="CZ150" s="8"/>
      <c r="DA150" s="134" t="n">
        <v>12280.17</v>
      </c>
    </row>
    <row r="151" customFormat="false" ht="15" hidden="false" customHeight="false" outlineLevel="0" collapsed="false">
      <c r="B151" s="14"/>
      <c r="C151" s="14"/>
      <c r="D151" s="14"/>
      <c r="E151" s="14"/>
      <c r="F151" s="14"/>
      <c r="G151" s="48" t="s">
        <v>338</v>
      </c>
      <c r="H151" s="14"/>
      <c r="I151" s="134" t="n">
        <v>0</v>
      </c>
      <c r="J151" s="8"/>
      <c r="K151" s="134" t="n">
        <v>0</v>
      </c>
      <c r="L151" s="8"/>
      <c r="M151" s="134" t="n">
        <v>0</v>
      </c>
      <c r="N151" s="8"/>
      <c r="O151" s="134" t="n">
        <v>0</v>
      </c>
      <c r="P151" s="8"/>
      <c r="Q151" s="134" t="n">
        <v>0</v>
      </c>
      <c r="R151" s="8"/>
      <c r="S151" s="134" t="n">
        <v>0</v>
      </c>
      <c r="T151" s="8"/>
      <c r="U151" s="134" t="n">
        <v>0</v>
      </c>
      <c r="V151" s="8"/>
      <c r="W151" s="134" t="n">
        <v>0</v>
      </c>
      <c r="X151" s="8"/>
      <c r="Y151" s="134" t="n">
        <v>0</v>
      </c>
      <c r="Z151" s="8"/>
      <c r="AA151" s="134" t="n">
        <v>0</v>
      </c>
      <c r="AB151" s="8"/>
      <c r="AC151" s="134" t="n">
        <v>0</v>
      </c>
      <c r="AD151" s="8"/>
      <c r="AE151" s="134" t="n">
        <v>0</v>
      </c>
      <c r="AF151" s="8"/>
      <c r="AG151" s="134" t="n">
        <v>0</v>
      </c>
      <c r="AH151" s="8"/>
      <c r="AI151" s="134" t="n">
        <v>0</v>
      </c>
      <c r="AJ151" s="8"/>
      <c r="AK151" s="134" t="n">
        <v>0</v>
      </c>
      <c r="AL151" s="8"/>
      <c r="AM151" s="134" t="n">
        <v>0</v>
      </c>
      <c r="AN151" s="8"/>
      <c r="AO151" s="134" t="n">
        <v>0</v>
      </c>
      <c r="AP151" s="8"/>
      <c r="AQ151" s="134" t="n">
        <v>0</v>
      </c>
      <c r="AR151" s="8"/>
      <c r="AS151" s="134" t="n">
        <v>0</v>
      </c>
      <c r="AT151" s="8"/>
      <c r="AU151" s="134" t="n">
        <v>9730.04</v>
      </c>
      <c r="AV151" s="8"/>
      <c r="AW151" s="134" t="n">
        <v>9730.04</v>
      </c>
      <c r="AX151" s="8"/>
      <c r="AY151" s="134" t="n">
        <v>0</v>
      </c>
      <c r="AZ151" s="8"/>
      <c r="BA151" s="134" t="n">
        <v>0</v>
      </c>
      <c r="BB151" s="8"/>
      <c r="BC151" s="134" t="n">
        <v>0</v>
      </c>
      <c r="BD151" s="8"/>
      <c r="BE151" s="134" t="n">
        <v>0</v>
      </c>
      <c r="BF151" s="8"/>
      <c r="BG151" s="134" t="n">
        <v>0</v>
      </c>
      <c r="BH151" s="8"/>
      <c r="BI151" s="134" t="n">
        <v>0</v>
      </c>
      <c r="BJ151" s="8"/>
      <c r="BK151" s="134" t="n">
        <v>0</v>
      </c>
      <c r="BL151" s="8"/>
      <c r="BM151" s="134" t="n">
        <v>0</v>
      </c>
      <c r="BN151" s="8"/>
      <c r="BO151" s="134" t="n">
        <v>0</v>
      </c>
      <c r="BP151" s="8"/>
      <c r="BQ151" s="134" t="n">
        <v>0</v>
      </c>
      <c r="BR151" s="8"/>
      <c r="BS151" s="134" t="n">
        <v>0</v>
      </c>
      <c r="BT151" s="8"/>
      <c r="BU151" s="134" t="n">
        <v>0</v>
      </c>
      <c r="BV151" s="8"/>
      <c r="BW151" s="134" t="n">
        <v>0</v>
      </c>
      <c r="BX151" s="8"/>
      <c r="BY151" s="134" t="n">
        <v>0</v>
      </c>
      <c r="BZ151" s="8"/>
      <c r="CA151" s="134" t="n">
        <v>0</v>
      </c>
      <c r="CB151" s="8"/>
      <c r="CC151" s="134" t="n">
        <v>0</v>
      </c>
      <c r="CD151" s="8"/>
      <c r="CE151" s="134" t="n">
        <v>0</v>
      </c>
      <c r="CF151" s="8"/>
      <c r="CG151" s="134" t="n">
        <v>0</v>
      </c>
      <c r="CH151" s="8"/>
      <c r="CI151" s="134" t="n">
        <v>0</v>
      </c>
      <c r="CJ151" s="8"/>
      <c r="CK151" s="134" t="n">
        <v>0</v>
      </c>
      <c r="CL151" s="8"/>
      <c r="CM151" s="134" t="n">
        <v>0</v>
      </c>
      <c r="CN151" s="8"/>
      <c r="CO151" s="134" t="n">
        <v>0</v>
      </c>
      <c r="CP151" s="8"/>
      <c r="CQ151" s="134" t="n">
        <v>0</v>
      </c>
      <c r="CR151" s="8"/>
      <c r="CS151" s="134" t="n">
        <v>0</v>
      </c>
      <c r="CT151" s="8"/>
      <c r="CU151" s="134" t="n">
        <v>0</v>
      </c>
      <c r="CV151" s="8"/>
      <c r="CW151" s="134" t="n">
        <v>0</v>
      </c>
      <c r="CX151" s="8"/>
      <c r="CY151" s="134" t="n">
        <v>0</v>
      </c>
      <c r="CZ151" s="8"/>
      <c r="DA151" s="134" t="n">
        <v>9730.04</v>
      </c>
    </row>
    <row r="152" customFormat="false" ht="15" hidden="false" customHeight="false" outlineLevel="0" collapsed="false">
      <c r="B152" s="14"/>
      <c r="C152" s="14"/>
      <c r="D152" s="14"/>
      <c r="E152" s="14"/>
      <c r="F152" s="14"/>
      <c r="G152" s="48" t="s">
        <v>339</v>
      </c>
      <c r="H152" s="14"/>
      <c r="I152" s="134" t="n">
        <v>0</v>
      </c>
      <c r="J152" s="8"/>
      <c r="K152" s="134" t="n">
        <v>0</v>
      </c>
      <c r="L152" s="8"/>
      <c r="M152" s="134" t="n">
        <v>0</v>
      </c>
      <c r="N152" s="8"/>
      <c r="O152" s="134" t="n">
        <v>0</v>
      </c>
      <c r="P152" s="8"/>
      <c r="Q152" s="134" t="n">
        <v>0</v>
      </c>
      <c r="R152" s="8"/>
      <c r="S152" s="134" t="n">
        <v>0</v>
      </c>
      <c r="T152" s="8"/>
      <c r="U152" s="134" t="n">
        <v>0</v>
      </c>
      <c r="V152" s="8"/>
      <c r="W152" s="134" t="n">
        <v>0</v>
      </c>
      <c r="X152" s="8"/>
      <c r="Y152" s="134" t="n">
        <v>0</v>
      </c>
      <c r="Z152" s="8"/>
      <c r="AA152" s="134" t="n">
        <v>0</v>
      </c>
      <c r="AB152" s="8"/>
      <c r="AC152" s="134" t="n">
        <v>0</v>
      </c>
      <c r="AD152" s="8"/>
      <c r="AE152" s="134" t="n">
        <v>0</v>
      </c>
      <c r="AF152" s="8"/>
      <c r="AG152" s="134" t="n">
        <v>0</v>
      </c>
      <c r="AH152" s="8"/>
      <c r="AI152" s="134" t="n">
        <v>0</v>
      </c>
      <c r="AJ152" s="8"/>
      <c r="AK152" s="134" t="n">
        <v>0</v>
      </c>
      <c r="AL152" s="8"/>
      <c r="AM152" s="134" t="n">
        <v>0</v>
      </c>
      <c r="AN152" s="8"/>
      <c r="AO152" s="134" t="n">
        <v>0</v>
      </c>
      <c r="AP152" s="8"/>
      <c r="AQ152" s="134" t="n">
        <v>0</v>
      </c>
      <c r="AR152" s="8"/>
      <c r="AS152" s="134" t="n">
        <v>0</v>
      </c>
      <c r="AT152" s="8"/>
      <c r="AU152" s="134" t="n">
        <v>0</v>
      </c>
      <c r="AV152" s="8"/>
      <c r="AW152" s="134" t="n">
        <v>0</v>
      </c>
      <c r="AX152" s="8"/>
      <c r="AY152" s="134" t="n">
        <v>0</v>
      </c>
      <c r="AZ152" s="8"/>
      <c r="BA152" s="134" t="n">
        <v>0</v>
      </c>
      <c r="BB152" s="8"/>
      <c r="BC152" s="134" t="n">
        <v>0</v>
      </c>
      <c r="BD152" s="8"/>
      <c r="BE152" s="134" t="n">
        <v>0</v>
      </c>
      <c r="BF152" s="8"/>
      <c r="BG152" s="134" t="n">
        <v>0</v>
      </c>
      <c r="BH152" s="8"/>
      <c r="BI152" s="134" t="n">
        <v>0</v>
      </c>
      <c r="BJ152" s="8"/>
      <c r="BK152" s="134" t="n">
        <v>0</v>
      </c>
      <c r="BL152" s="8"/>
      <c r="BM152" s="134" t="n">
        <v>0</v>
      </c>
      <c r="BN152" s="8"/>
      <c r="BO152" s="134" t="n">
        <v>0</v>
      </c>
      <c r="BP152" s="8"/>
      <c r="BQ152" s="134" t="n">
        <v>0</v>
      </c>
      <c r="BR152" s="8"/>
      <c r="BS152" s="134" t="n">
        <v>0</v>
      </c>
      <c r="BT152" s="8"/>
      <c r="BU152" s="134" t="n">
        <v>0</v>
      </c>
      <c r="BV152" s="8"/>
      <c r="BW152" s="134" t="n">
        <v>0</v>
      </c>
      <c r="BX152" s="8"/>
      <c r="BY152" s="134" t="n">
        <v>0</v>
      </c>
      <c r="BZ152" s="8"/>
      <c r="CA152" s="134" t="n">
        <v>0</v>
      </c>
      <c r="CB152" s="8"/>
      <c r="CC152" s="134" t="n">
        <v>0</v>
      </c>
      <c r="CD152" s="8"/>
      <c r="CE152" s="134" t="n">
        <v>0</v>
      </c>
      <c r="CF152" s="8"/>
      <c r="CG152" s="134" t="n">
        <v>0</v>
      </c>
      <c r="CH152" s="8"/>
      <c r="CI152" s="134" t="n">
        <v>0</v>
      </c>
      <c r="CJ152" s="8"/>
      <c r="CK152" s="134" t="n">
        <v>0</v>
      </c>
      <c r="CL152" s="8"/>
      <c r="CM152" s="134" t="n">
        <v>0</v>
      </c>
      <c r="CN152" s="8"/>
      <c r="CO152" s="134" t="n">
        <v>0</v>
      </c>
      <c r="CP152" s="8"/>
      <c r="CQ152" s="134" t="n">
        <v>0</v>
      </c>
      <c r="CR152" s="8"/>
      <c r="CS152" s="134" t="n">
        <v>0</v>
      </c>
      <c r="CT152" s="8"/>
      <c r="CU152" s="134" t="n">
        <v>0</v>
      </c>
      <c r="CV152" s="8"/>
      <c r="CW152" s="134" t="n">
        <v>0</v>
      </c>
      <c r="CX152" s="8"/>
      <c r="CY152" s="134" t="n">
        <v>0</v>
      </c>
      <c r="CZ152" s="8"/>
      <c r="DA152" s="134" t="n">
        <v>0</v>
      </c>
    </row>
    <row r="153" customFormat="false" ht="15.75" hidden="false" customHeight="false" outlineLevel="0" collapsed="false">
      <c r="B153" s="14"/>
      <c r="C153" s="14"/>
      <c r="D153" s="14"/>
      <c r="E153" s="14"/>
      <c r="F153" s="14"/>
      <c r="G153" s="48" t="s">
        <v>340</v>
      </c>
      <c r="H153" s="14"/>
      <c r="I153" s="135" t="n">
        <v>0</v>
      </c>
      <c r="J153" s="8"/>
      <c r="K153" s="135" t="n">
        <v>0</v>
      </c>
      <c r="L153" s="8"/>
      <c r="M153" s="135" t="n">
        <v>0</v>
      </c>
      <c r="N153" s="8"/>
      <c r="O153" s="135" t="n">
        <v>0</v>
      </c>
      <c r="P153" s="8"/>
      <c r="Q153" s="135" t="n">
        <v>0</v>
      </c>
      <c r="R153" s="8"/>
      <c r="S153" s="135" t="n">
        <v>0</v>
      </c>
      <c r="T153" s="8"/>
      <c r="U153" s="135" t="n">
        <v>0</v>
      </c>
      <c r="V153" s="8"/>
      <c r="W153" s="135" t="n">
        <v>0</v>
      </c>
      <c r="X153" s="8"/>
      <c r="Y153" s="135" t="n">
        <v>0</v>
      </c>
      <c r="Z153" s="8"/>
      <c r="AA153" s="135" t="n">
        <v>0</v>
      </c>
      <c r="AB153" s="8"/>
      <c r="AC153" s="135" t="n">
        <v>0</v>
      </c>
      <c r="AD153" s="8"/>
      <c r="AE153" s="135" t="n">
        <v>0</v>
      </c>
      <c r="AF153" s="8"/>
      <c r="AG153" s="135" t="n">
        <v>0</v>
      </c>
      <c r="AH153" s="8"/>
      <c r="AI153" s="135" t="n">
        <v>0</v>
      </c>
      <c r="AJ153" s="8"/>
      <c r="AK153" s="135" t="n">
        <v>0</v>
      </c>
      <c r="AL153" s="8"/>
      <c r="AM153" s="135" t="n">
        <v>0</v>
      </c>
      <c r="AN153" s="8"/>
      <c r="AO153" s="135" t="n">
        <v>0</v>
      </c>
      <c r="AP153" s="8"/>
      <c r="AQ153" s="135" t="n">
        <v>0</v>
      </c>
      <c r="AR153" s="8"/>
      <c r="AS153" s="135" t="n">
        <v>0</v>
      </c>
      <c r="AT153" s="8"/>
      <c r="AU153" s="135" t="n">
        <v>3830.27</v>
      </c>
      <c r="AV153" s="8"/>
      <c r="AW153" s="135" t="n">
        <v>3830.27</v>
      </c>
      <c r="AX153" s="8"/>
      <c r="AY153" s="135" t="n">
        <v>0</v>
      </c>
      <c r="AZ153" s="8"/>
      <c r="BA153" s="135" t="n">
        <v>0</v>
      </c>
      <c r="BB153" s="8"/>
      <c r="BC153" s="135" t="n">
        <v>0</v>
      </c>
      <c r="BD153" s="8"/>
      <c r="BE153" s="135" t="n">
        <v>0</v>
      </c>
      <c r="BF153" s="8"/>
      <c r="BG153" s="135" t="n">
        <v>0</v>
      </c>
      <c r="BH153" s="8"/>
      <c r="BI153" s="135" t="n">
        <v>0</v>
      </c>
      <c r="BJ153" s="8"/>
      <c r="BK153" s="135" t="n">
        <v>0</v>
      </c>
      <c r="BL153" s="8"/>
      <c r="BM153" s="135" t="n">
        <v>0</v>
      </c>
      <c r="BN153" s="8"/>
      <c r="BO153" s="135" t="n">
        <v>0</v>
      </c>
      <c r="BP153" s="8"/>
      <c r="BQ153" s="135" t="n">
        <v>0</v>
      </c>
      <c r="BR153" s="8"/>
      <c r="BS153" s="135" t="n">
        <v>0</v>
      </c>
      <c r="BT153" s="8"/>
      <c r="BU153" s="135" t="n">
        <v>0</v>
      </c>
      <c r="BV153" s="8"/>
      <c r="BW153" s="135" t="n">
        <v>0</v>
      </c>
      <c r="BX153" s="8"/>
      <c r="BY153" s="135" t="n">
        <v>0</v>
      </c>
      <c r="BZ153" s="8"/>
      <c r="CA153" s="135" t="n">
        <v>0</v>
      </c>
      <c r="CB153" s="8"/>
      <c r="CC153" s="135" t="n">
        <v>0</v>
      </c>
      <c r="CD153" s="8"/>
      <c r="CE153" s="135" t="n">
        <v>0</v>
      </c>
      <c r="CF153" s="8"/>
      <c r="CG153" s="135" t="n">
        <v>0</v>
      </c>
      <c r="CH153" s="8"/>
      <c r="CI153" s="135" t="n">
        <v>0</v>
      </c>
      <c r="CJ153" s="8"/>
      <c r="CK153" s="135" t="n">
        <v>0</v>
      </c>
      <c r="CL153" s="8"/>
      <c r="CM153" s="135" t="n">
        <v>0</v>
      </c>
      <c r="CN153" s="8"/>
      <c r="CO153" s="135" t="n">
        <v>0</v>
      </c>
      <c r="CP153" s="8"/>
      <c r="CQ153" s="135" t="n">
        <v>0</v>
      </c>
      <c r="CR153" s="8"/>
      <c r="CS153" s="135" t="n">
        <v>0</v>
      </c>
      <c r="CT153" s="8"/>
      <c r="CU153" s="135" t="n">
        <v>0</v>
      </c>
      <c r="CV153" s="8"/>
      <c r="CW153" s="135" t="n">
        <v>0</v>
      </c>
      <c r="CX153" s="8"/>
      <c r="CY153" s="135" t="n">
        <v>0</v>
      </c>
      <c r="CZ153" s="8"/>
      <c r="DA153" s="135" t="n">
        <v>3830.27</v>
      </c>
    </row>
    <row r="154" customFormat="false" ht="15" hidden="false" customHeight="false" outlineLevel="0" collapsed="false">
      <c r="B154" s="14"/>
      <c r="C154" s="14"/>
      <c r="D154" s="14"/>
      <c r="E154" s="14"/>
      <c r="F154" s="48" t="s">
        <v>342</v>
      </c>
      <c r="G154" s="14"/>
      <c r="H154" s="14"/>
      <c r="I154" s="134" t="n">
        <v>0</v>
      </c>
      <c r="J154" s="8"/>
      <c r="K154" s="134" t="n">
        <v>0</v>
      </c>
      <c r="L154" s="8"/>
      <c r="M154" s="134" t="n">
        <v>0</v>
      </c>
      <c r="N154" s="8"/>
      <c r="O154" s="134" t="n">
        <v>0</v>
      </c>
      <c r="P154" s="8"/>
      <c r="Q154" s="134" t="n">
        <v>0</v>
      </c>
      <c r="R154" s="8"/>
      <c r="S154" s="134" t="n">
        <v>0</v>
      </c>
      <c r="T154" s="8"/>
      <c r="U154" s="134" t="n">
        <v>0</v>
      </c>
      <c r="V154" s="8"/>
      <c r="W154" s="134" t="n">
        <v>0</v>
      </c>
      <c r="X154" s="8"/>
      <c r="Y154" s="134" t="n">
        <v>0</v>
      </c>
      <c r="Z154" s="8"/>
      <c r="AA154" s="134" t="n">
        <v>0</v>
      </c>
      <c r="AB154" s="8"/>
      <c r="AC154" s="134" t="n">
        <v>0</v>
      </c>
      <c r="AD154" s="8"/>
      <c r="AE154" s="134" t="n">
        <v>0</v>
      </c>
      <c r="AF154" s="8"/>
      <c r="AG154" s="134" t="n">
        <v>0</v>
      </c>
      <c r="AH154" s="8"/>
      <c r="AI154" s="134" t="n">
        <v>0</v>
      </c>
      <c r="AJ154" s="8"/>
      <c r="AK154" s="134" t="n">
        <v>0</v>
      </c>
      <c r="AL154" s="8"/>
      <c r="AM154" s="134" t="n">
        <v>0</v>
      </c>
      <c r="AN154" s="8"/>
      <c r="AO154" s="134" t="n">
        <v>0</v>
      </c>
      <c r="AP154" s="8"/>
      <c r="AQ154" s="134" t="n">
        <v>0</v>
      </c>
      <c r="AR154" s="8"/>
      <c r="AS154" s="134" t="n">
        <v>0</v>
      </c>
      <c r="AT154" s="8"/>
      <c r="AU154" s="134" t="n">
        <v>529775.64</v>
      </c>
      <c r="AV154" s="8"/>
      <c r="AW154" s="134" t="n">
        <v>529775.64</v>
      </c>
      <c r="AX154" s="8"/>
      <c r="AY154" s="134" t="n">
        <v>0</v>
      </c>
      <c r="AZ154" s="8"/>
      <c r="BA154" s="134" t="n">
        <v>0</v>
      </c>
      <c r="BB154" s="8"/>
      <c r="BC154" s="134" t="n">
        <v>0</v>
      </c>
      <c r="BD154" s="8"/>
      <c r="BE154" s="134" t="n">
        <v>0</v>
      </c>
      <c r="BF154" s="8"/>
      <c r="BG154" s="134" t="n">
        <v>0</v>
      </c>
      <c r="BH154" s="8"/>
      <c r="BI154" s="134" t="n">
        <v>0</v>
      </c>
      <c r="BJ154" s="8"/>
      <c r="BK154" s="134" t="n">
        <v>0</v>
      </c>
      <c r="BL154" s="8"/>
      <c r="BM154" s="134" t="n">
        <v>0</v>
      </c>
      <c r="BN154" s="8"/>
      <c r="BO154" s="134" t="n">
        <v>0</v>
      </c>
      <c r="BP154" s="8"/>
      <c r="BQ154" s="134" t="n">
        <v>0</v>
      </c>
      <c r="BR154" s="8"/>
      <c r="BS154" s="134" t="n">
        <v>0</v>
      </c>
      <c r="BT154" s="8"/>
      <c r="BU154" s="134" t="n">
        <v>0</v>
      </c>
      <c r="BV154" s="8"/>
      <c r="BW154" s="134" t="n">
        <v>0</v>
      </c>
      <c r="BX154" s="8"/>
      <c r="BY154" s="134" t="n">
        <v>0</v>
      </c>
      <c r="BZ154" s="8"/>
      <c r="CA154" s="134" t="n">
        <v>0</v>
      </c>
      <c r="CB154" s="8"/>
      <c r="CC154" s="134" t="n">
        <v>0</v>
      </c>
      <c r="CD154" s="8"/>
      <c r="CE154" s="134" t="n">
        <v>0</v>
      </c>
      <c r="CF154" s="8"/>
      <c r="CG154" s="134" t="n">
        <v>0</v>
      </c>
      <c r="CH154" s="8"/>
      <c r="CI154" s="134" t="n">
        <v>0</v>
      </c>
      <c r="CJ154" s="8"/>
      <c r="CK154" s="134" t="n">
        <v>0</v>
      </c>
      <c r="CL154" s="8"/>
      <c r="CM154" s="134" t="n">
        <v>0</v>
      </c>
      <c r="CN154" s="8"/>
      <c r="CO154" s="134" t="n">
        <v>0</v>
      </c>
      <c r="CP154" s="8"/>
      <c r="CQ154" s="134" t="n">
        <v>0</v>
      </c>
      <c r="CR154" s="8"/>
      <c r="CS154" s="134" t="n">
        <v>0</v>
      </c>
      <c r="CT154" s="8"/>
      <c r="CU154" s="134" t="n">
        <v>0</v>
      </c>
      <c r="CV154" s="8"/>
      <c r="CW154" s="134" t="n">
        <v>0</v>
      </c>
      <c r="CX154" s="8"/>
      <c r="CY154" s="134" t="n">
        <v>0</v>
      </c>
      <c r="CZ154" s="8"/>
      <c r="DA154" s="134" t="n">
        <v>529775.64</v>
      </c>
    </row>
    <row r="155" customFormat="false" ht="15" hidden="false" customHeight="false" outlineLevel="0" collapsed="false">
      <c r="B155" s="14"/>
      <c r="C155" s="14"/>
      <c r="D155" s="14"/>
      <c r="E155" s="14"/>
      <c r="F155" s="48" t="s">
        <v>346</v>
      </c>
      <c r="G155" s="14"/>
      <c r="H155" s="14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  <c r="CX155" s="8"/>
      <c r="CY155" s="8"/>
      <c r="CZ155" s="8"/>
      <c r="DA155" s="8"/>
    </row>
    <row r="156" customFormat="false" ht="15" hidden="false" customHeight="false" outlineLevel="0" collapsed="false">
      <c r="B156" s="14"/>
      <c r="C156" s="14"/>
      <c r="D156" s="14"/>
      <c r="E156" s="14"/>
      <c r="F156" s="14"/>
      <c r="G156" s="48" t="s">
        <v>347</v>
      </c>
      <c r="H156" s="14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8"/>
      <c r="CY156" s="8"/>
      <c r="CZ156" s="8"/>
      <c r="DA156" s="8"/>
    </row>
    <row r="157" customFormat="false" ht="15.75" hidden="false" customHeight="false" outlineLevel="0" collapsed="false">
      <c r="B157" s="14"/>
      <c r="C157" s="14"/>
      <c r="D157" s="14"/>
      <c r="E157" s="14"/>
      <c r="F157" s="14"/>
      <c r="G157" s="14"/>
      <c r="H157" s="48" t="s">
        <v>348</v>
      </c>
      <c r="I157" s="134" t="n">
        <v>0</v>
      </c>
      <c r="J157" s="8"/>
      <c r="K157" s="134" t="n">
        <v>0</v>
      </c>
      <c r="L157" s="8"/>
      <c r="M157" s="134" t="n">
        <v>0</v>
      </c>
      <c r="N157" s="8"/>
      <c r="O157" s="134" t="n">
        <v>0</v>
      </c>
      <c r="P157" s="8"/>
      <c r="Q157" s="134" t="n">
        <v>0</v>
      </c>
      <c r="R157" s="8"/>
      <c r="S157" s="134" t="n">
        <v>0</v>
      </c>
      <c r="T157" s="8"/>
      <c r="U157" s="134" t="n">
        <v>0</v>
      </c>
      <c r="V157" s="8"/>
      <c r="W157" s="134" t="n">
        <v>0</v>
      </c>
      <c r="X157" s="8"/>
      <c r="Y157" s="134" t="n">
        <v>0</v>
      </c>
      <c r="Z157" s="8"/>
      <c r="AA157" s="134" t="n">
        <v>0</v>
      </c>
      <c r="AB157" s="8"/>
      <c r="AC157" s="134" t="n">
        <v>0</v>
      </c>
      <c r="AD157" s="8"/>
      <c r="AE157" s="134" t="n">
        <v>0</v>
      </c>
      <c r="AF157" s="8"/>
      <c r="AG157" s="134" t="n">
        <v>0</v>
      </c>
      <c r="AH157" s="8"/>
      <c r="AI157" s="134" t="n">
        <v>0</v>
      </c>
      <c r="AJ157" s="8"/>
      <c r="AK157" s="134" t="n">
        <v>0</v>
      </c>
      <c r="AL157" s="8"/>
      <c r="AM157" s="134" t="n">
        <v>0</v>
      </c>
      <c r="AN157" s="8"/>
      <c r="AO157" s="134" t="n">
        <v>0</v>
      </c>
      <c r="AP157" s="8"/>
      <c r="AQ157" s="134" t="n">
        <v>0</v>
      </c>
      <c r="AR157" s="8"/>
      <c r="AS157" s="134" t="n">
        <v>0</v>
      </c>
      <c r="AT157" s="8"/>
      <c r="AU157" s="134" t="n">
        <v>218.16</v>
      </c>
      <c r="AV157" s="8"/>
      <c r="AW157" s="134" t="n">
        <v>218.16</v>
      </c>
      <c r="AX157" s="8"/>
      <c r="AY157" s="134" t="n">
        <v>0</v>
      </c>
      <c r="AZ157" s="8"/>
      <c r="BA157" s="134" t="n">
        <v>0</v>
      </c>
      <c r="BB157" s="8"/>
      <c r="BC157" s="134" t="n">
        <v>0</v>
      </c>
      <c r="BD157" s="8"/>
      <c r="BE157" s="134" t="n">
        <v>0</v>
      </c>
      <c r="BF157" s="8"/>
      <c r="BG157" s="134" t="n">
        <v>0</v>
      </c>
      <c r="BH157" s="8"/>
      <c r="BI157" s="134" t="n">
        <v>0</v>
      </c>
      <c r="BJ157" s="8"/>
      <c r="BK157" s="134" t="n">
        <v>0</v>
      </c>
      <c r="BL157" s="8"/>
      <c r="BM157" s="134" t="n">
        <v>0</v>
      </c>
      <c r="BN157" s="8"/>
      <c r="BO157" s="134" t="n">
        <v>0</v>
      </c>
      <c r="BP157" s="8"/>
      <c r="BQ157" s="134" t="n">
        <v>0</v>
      </c>
      <c r="BR157" s="8"/>
      <c r="BS157" s="134" t="n">
        <v>0</v>
      </c>
      <c r="BT157" s="8"/>
      <c r="BU157" s="134" t="n">
        <v>0</v>
      </c>
      <c r="BV157" s="8"/>
      <c r="BW157" s="134" t="n">
        <v>0</v>
      </c>
      <c r="BX157" s="8"/>
      <c r="BY157" s="134" t="n">
        <v>0</v>
      </c>
      <c r="BZ157" s="8"/>
      <c r="CA157" s="134" t="n">
        <v>0</v>
      </c>
      <c r="CB157" s="8"/>
      <c r="CC157" s="134" t="n">
        <v>0</v>
      </c>
      <c r="CD157" s="8"/>
      <c r="CE157" s="134" t="n">
        <v>0</v>
      </c>
      <c r="CF157" s="8"/>
      <c r="CG157" s="134" t="n">
        <v>0</v>
      </c>
      <c r="CH157" s="8"/>
      <c r="CI157" s="134" t="n">
        <v>0</v>
      </c>
      <c r="CJ157" s="8"/>
      <c r="CK157" s="134" t="n">
        <v>0</v>
      </c>
      <c r="CL157" s="8"/>
      <c r="CM157" s="134" t="n">
        <v>0</v>
      </c>
      <c r="CN157" s="8"/>
      <c r="CO157" s="134" t="n">
        <v>0</v>
      </c>
      <c r="CP157" s="8"/>
      <c r="CQ157" s="134" t="n">
        <v>0</v>
      </c>
      <c r="CR157" s="8"/>
      <c r="CS157" s="134" t="n">
        <v>0</v>
      </c>
      <c r="CT157" s="8"/>
      <c r="CU157" s="134" t="n">
        <v>0</v>
      </c>
      <c r="CV157" s="8"/>
      <c r="CW157" s="134" t="n">
        <v>0</v>
      </c>
      <c r="CX157" s="8"/>
      <c r="CY157" s="134" t="n">
        <v>0</v>
      </c>
      <c r="CZ157" s="8"/>
      <c r="DA157" s="134" t="n">
        <v>218.16</v>
      </c>
    </row>
    <row r="158" customFormat="false" ht="15.75" hidden="false" customHeight="false" outlineLevel="0" collapsed="false">
      <c r="B158" s="14"/>
      <c r="C158" s="14"/>
      <c r="D158" s="14"/>
      <c r="E158" s="14"/>
      <c r="F158" s="14"/>
      <c r="G158" s="48" t="s">
        <v>351</v>
      </c>
      <c r="H158" s="14"/>
      <c r="I158" s="136" t="n">
        <v>0</v>
      </c>
      <c r="J158" s="8"/>
      <c r="K158" s="136" t="n">
        <v>0</v>
      </c>
      <c r="L158" s="8"/>
      <c r="M158" s="136" t="n">
        <v>0</v>
      </c>
      <c r="N158" s="8"/>
      <c r="O158" s="136" t="n">
        <v>0</v>
      </c>
      <c r="P158" s="8"/>
      <c r="Q158" s="136" t="n">
        <v>0</v>
      </c>
      <c r="R158" s="8"/>
      <c r="S158" s="136" t="n">
        <v>0</v>
      </c>
      <c r="T158" s="8"/>
      <c r="U158" s="136" t="n">
        <v>0</v>
      </c>
      <c r="V158" s="8"/>
      <c r="W158" s="136" t="n">
        <v>0</v>
      </c>
      <c r="X158" s="8"/>
      <c r="Y158" s="136" t="n">
        <v>0</v>
      </c>
      <c r="Z158" s="8"/>
      <c r="AA158" s="136" t="n">
        <v>0</v>
      </c>
      <c r="AB158" s="8"/>
      <c r="AC158" s="136" t="n">
        <v>0</v>
      </c>
      <c r="AD158" s="8"/>
      <c r="AE158" s="136" t="n">
        <v>0</v>
      </c>
      <c r="AF158" s="8"/>
      <c r="AG158" s="136" t="n">
        <v>0</v>
      </c>
      <c r="AH158" s="8"/>
      <c r="AI158" s="136" t="n">
        <v>0</v>
      </c>
      <c r="AJ158" s="8"/>
      <c r="AK158" s="136" t="n">
        <v>0</v>
      </c>
      <c r="AL158" s="8"/>
      <c r="AM158" s="136" t="n">
        <v>0</v>
      </c>
      <c r="AN158" s="8"/>
      <c r="AO158" s="136" t="n">
        <v>0</v>
      </c>
      <c r="AP158" s="8"/>
      <c r="AQ158" s="136" t="n">
        <v>0</v>
      </c>
      <c r="AR158" s="8"/>
      <c r="AS158" s="136" t="n">
        <v>0</v>
      </c>
      <c r="AT158" s="8"/>
      <c r="AU158" s="136" t="n">
        <v>218.16</v>
      </c>
      <c r="AV158" s="8"/>
      <c r="AW158" s="136" t="n">
        <v>218.16</v>
      </c>
      <c r="AX158" s="8"/>
      <c r="AY158" s="136" t="n">
        <v>0</v>
      </c>
      <c r="AZ158" s="8"/>
      <c r="BA158" s="136" t="n">
        <v>0</v>
      </c>
      <c r="BB158" s="8"/>
      <c r="BC158" s="136" t="n">
        <v>0</v>
      </c>
      <c r="BD158" s="8"/>
      <c r="BE158" s="136" t="n">
        <v>0</v>
      </c>
      <c r="BF158" s="8"/>
      <c r="BG158" s="136" t="n">
        <v>0</v>
      </c>
      <c r="BH158" s="8"/>
      <c r="BI158" s="136" t="n">
        <v>0</v>
      </c>
      <c r="BJ158" s="8"/>
      <c r="BK158" s="136" t="n">
        <v>0</v>
      </c>
      <c r="BL158" s="8"/>
      <c r="BM158" s="136" t="n">
        <v>0</v>
      </c>
      <c r="BN158" s="8"/>
      <c r="BO158" s="136" t="n">
        <v>0</v>
      </c>
      <c r="BP158" s="8"/>
      <c r="BQ158" s="136" t="n">
        <v>0</v>
      </c>
      <c r="BR158" s="8"/>
      <c r="BS158" s="136" t="n">
        <v>0</v>
      </c>
      <c r="BT158" s="8"/>
      <c r="BU158" s="136" t="n">
        <v>0</v>
      </c>
      <c r="BV158" s="8"/>
      <c r="BW158" s="136" t="n">
        <v>0</v>
      </c>
      <c r="BX158" s="8"/>
      <c r="BY158" s="136" t="n">
        <v>0</v>
      </c>
      <c r="BZ158" s="8"/>
      <c r="CA158" s="136" t="n">
        <v>0</v>
      </c>
      <c r="CB158" s="8"/>
      <c r="CC158" s="136" t="n">
        <v>0</v>
      </c>
      <c r="CD158" s="8"/>
      <c r="CE158" s="136" t="n">
        <v>0</v>
      </c>
      <c r="CF158" s="8"/>
      <c r="CG158" s="136" t="n">
        <v>0</v>
      </c>
      <c r="CH158" s="8"/>
      <c r="CI158" s="136" t="n">
        <v>0</v>
      </c>
      <c r="CJ158" s="8"/>
      <c r="CK158" s="136" t="n">
        <v>0</v>
      </c>
      <c r="CL158" s="8"/>
      <c r="CM158" s="136" t="n">
        <v>0</v>
      </c>
      <c r="CN158" s="8"/>
      <c r="CO158" s="136" t="n">
        <v>0</v>
      </c>
      <c r="CP158" s="8"/>
      <c r="CQ158" s="136" t="n">
        <v>0</v>
      </c>
      <c r="CR158" s="8"/>
      <c r="CS158" s="136" t="n">
        <v>0</v>
      </c>
      <c r="CT158" s="8"/>
      <c r="CU158" s="136" t="n">
        <v>0</v>
      </c>
      <c r="CV158" s="8"/>
      <c r="CW158" s="136" t="n">
        <v>0</v>
      </c>
      <c r="CX158" s="8"/>
      <c r="CY158" s="136" t="n">
        <v>0</v>
      </c>
      <c r="CZ158" s="8"/>
      <c r="DA158" s="136" t="n">
        <v>218.16</v>
      </c>
    </row>
    <row r="159" customFormat="false" ht="15" hidden="false" customHeight="false" outlineLevel="0" collapsed="false">
      <c r="B159" s="14"/>
      <c r="C159" s="14"/>
      <c r="D159" s="14"/>
      <c r="E159" s="14"/>
      <c r="F159" s="48" t="s">
        <v>352</v>
      </c>
      <c r="G159" s="14"/>
      <c r="H159" s="14"/>
      <c r="I159" s="134" t="n">
        <v>0</v>
      </c>
      <c r="J159" s="8"/>
      <c r="K159" s="134" t="n">
        <v>0</v>
      </c>
      <c r="L159" s="8"/>
      <c r="M159" s="134" t="n">
        <v>0</v>
      </c>
      <c r="N159" s="8"/>
      <c r="O159" s="134" t="n">
        <v>0</v>
      </c>
      <c r="P159" s="8"/>
      <c r="Q159" s="134" t="n">
        <v>0</v>
      </c>
      <c r="R159" s="8"/>
      <c r="S159" s="134" t="n">
        <v>0</v>
      </c>
      <c r="T159" s="8"/>
      <c r="U159" s="134" t="n">
        <v>0</v>
      </c>
      <c r="V159" s="8"/>
      <c r="W159" s="134" t="n">
        <v>0</v>
      </c>
      <c r="X159" s="8"/>
      <c r="Y159" s="134" t="n">
        <v>0</v>
      </c>
      <c r="Z159" s="8"/>
      <c r="AA159" s="134" t="n">
        <v>0</v>
      </c>
      <c r="AB159" s="8"/>
      <c r="AC159" s="134" t="n">
        <v>0</v>
      </c>
      <c r="AD159" s="8"/>
      <c r="AE159" s="134" t="n">
        <v>0</v>
      </c>
      <c r="AF159" s="8"/>
      <c r="AG159" s="134" t="n">
        <v>0</v>
      </c>
      <c r="AH159" s="8"/>
      <c r="AI159" s="134" t="n">
        <v>0</v>
      </c>
      <c r="AJ159" s="8"/>
      <c r="AK159" s="134" t="n">
        <v>0</v>
      </c>
      <c r="AL159" s="8"/>
      <c r="AM159" s="134" t="n">
        <v>0</v>
      </c>
      <c r="AN159" s="8"/>
      <c r="AO159" s="134" t="n">
        <v>0</v>
      </c>
      <c r="AP159" s="8"/>
      <c r="AQ159" s="134" t="n">
        <v>0</v>
      </c>
      <c r="AR159" s="8"/>
      <c r="AS159" s="134" t="n">
        <v>0</v>
      </c>
      <c r="AT159" s="8"/>
      <c r="AU159" s="134" t="n">
        <v>218.16</v>
      </c>
      <c r="AV159" s="8"/>
      <c r="AW159" s="134" t="n">
        <v>218.16</v>
      </c>
      <c r="AX159" s="8"/>
      <c r="AY159" s="134" t="n">
        <v>0</v>
      </c>
      <c r="AZ159" s="8"/>
      <c r="BA159" s="134" t="n">
        <v>0</v>
      </c>
      <c r="BB159" s="8"/>
      <c r="BC159" s="134" t="n">
        <v>0</v>
      </c>
      <c r="BD159" s="8"/>
      <c r="BE159" s="134" t="n">
        <v>0</v>
      </c>
      <c r="BF159" s="8"/>
      <c r="BG159" s="134" t="n">
        <v>0</v>
      </c>
      <c r="BH159" s="8"/>
      <c r="BI159" s="134" t="n">
        <v>0</v>
      </c>
      <c r="BJ159" s="8"/>
      <c r="BK159" s="134" t="n">
        <v>0</v>
      </c>
      <c r="BL159" s="8"/>
      <c r="BM159" s="134" t="n">
        <v>0</v>
      </c>
      <c r="BN159" s="8"/>
      <c r="BO159" s="134" t="n">
        <v>0</v>
      </c>
      <c r="BP159" s="8"/>
      <c r="BQ159" s="134" t="n">
        <v>0</v>
      </c>
      <c r="BR159" s="8"/>
      <c r="BS159" s="134" t="n">
        <v>0</v>
      </c>
      <c r="BT159" s="8"/>
      <c r="BU159" s="134" t="n">
        <v>0</v>
      </c>
      <c r="BV159" s="8"/>
      <c r="BW159" s="134" t="n">
        <v>0</v>
      </c>
      <c r="BX159" s="8"/>
      <c r="BY159" s="134" t="n">
        <v>0</v>
      </c>
      <c r="BZ159" s="8"/>
      <c r="CA159" s="134" t="n">
        <v>0</v>
      </c>
      <c r="CB159" s="8"/>
      <c r="CC159" s="134" t="n">
        <v>0</v>
      </c>
      <c r="CD159" s="8"/>
      <c r="CE159" s="134" t="n">
        <v>0</v>
      </c>
      <c r="CF159" s="8"/>
      <c r="CG159" s="134" t="n">
        <v>0</v>
      </c>
      <c r="CH159" s="8"/>
      <c r="CI159" s="134" t="n">
        <v>0</v>
      </c>
      <c r="CJ159" s="8"/>
      <c r="CK159" s="134" t="n">
        <v>0</v>
      </c>
      <c r="CL159" s="8"/>
      <c r="CM159" s="134" t="n">
        <v>0</v>
      </c>
      <c r="CN159" s="8"/>
      <c r="CO159" s="134" t="n">
        <v>0</v>
      </c>
      <c r="CP159" s="8"/>
      <c r="CQ159" s="134" t="n">
        <v>0</v>
      </c>
      <c r="CR159" s="8"/>
      <c r="CS159" s="134" t="n">
        <v>0</v>
      </c>
      <c r="CT159" s="8"/>
      <c r="CU159" s="134" t="n">
        <v>0</v>
      </c>
      <c r="CV159" s="8"/>
      <c r="CW159" s="134" t="n">
        <v>0</v>
      </c>
      <c r="CX159" s="8"/>
      <c r="CY159" s="134" t="n">
        <v>0</v>
      </c>
      <c r="CZ159" s="8"/>
      <c r="DA159" s="134" t="n">
        <v>218.16</v>
      </c>
      <c r="DB159" s="14"/>
      <c r="DC159" s="14"/>
      <c r="DD159" s="14"/>
      <c r="DE159" s="14"/>
      <c r="DF159" s="14"/>
      <c r="DG159" s="14"/>
      <c r="DH159" s="14"/>
      <c r="DI159" s="14"/>
      <c r="DJ159" s="14"/>
      <c r="DK159" s="14"/>
      <c r="DL159" s="14"/>
      <c r="DM159" s="14"/>
      <c r="DN159" s="14"/>
      <c r="DO159" s="14"/>
      <c r="DP159" s="14"/>
      <c r="DQ159" s="14"/>
      <c r="DR159" s="14"/>
      <c r="DS159" s="14"/>
      <c r="DT159" s="14"/>
      <c r="DU159" s="14"/>
      <c r="DV159" s="14"/>
      <c r="DW159" s="14"/>
      <c r="DX159" s="14"/>
      <c r="DY159" s="14"/>
      <c r="DZ159" s="14"/>
      <c r="EA159" s="14"/>
      <c r="EB159" s="14"/>
      <c r="EC159" s="14"/>
      <c r="ED159" s="14"/>
      <c r="EE159" s="14"/>
      <c r="EF159" s="14"/>
      <c r="EG159" s="14"/>
      <c r="EH159" s="14"/>
      <c r="EI159" s="14"/>
      <c r="EJ159" s="14"/>
      <c r="EK159" s="14"/>
      <c r="EL159" s="14"/>
      <c r="EM159" s="14"/>
      <c r="EN159" s="14"/>
      <c r="EO159" s="14"/>
      <c r="EP159" s="14"/>
      <c r="EQ159" s="14"/>
      <c r="ER159" s="14"/>
      <c r="ES159" s="14"/>
      <c r="ET159" s="14"/>
      <c r="EU159" s="14"/>
      <c r="EV159" s="14"/>
      <c r="EW159" s="14"/>
      <c r="EX159" s="14"/>
      <c r="EY159" s="14"/>
      <c r="EZ159" s="14"/>
      <c r="FA159" s="14"/>
      <c r="FB159" s="14"/>
      <c r="FC159" s="14"/>
      <c r="FD159" s="14"/>
      <c r="FE159" s="14"/>
      <c r="FF159" s="14"/>
      <c r="FG159" s="14"/>
      <c r="FH159" s="14"/>
      <c r="FI159" s="14"/>
      <c r="FJ159" s="14"/>
      <c r="FK159" s="14"/>
      <c r="FL159" s="14"/>
      <c r="FM159" s="14"/>
      <c r="FN159" s="14"/>
      <c r="FO159" s="14"/>
      <c r="FP159" s="14"/>
      <c r="FQ159" s="14"/>
      <c r="FR159" s="14"/>
      <c r="FS159" s="14"/>
      <c r="FT159" s="14"/>
      <c r="FU159" s="14"/>
      <c r="FV159" s="14"/>
      <c r="FW159" s="14"/>
      <c r="FX159" s="14"/>
      <c r="FY159" s="14"/>
      <c r="FZ159" s="14"/>
      <c r="GA159" s="14"/>
      <c r="GB159" s="14"/>
      <c r="GC159" s="14"/>
      <c r="GD159" s="14"/>
      <c r="GE159" s="14"/>
      <c r="GF159" s="14"/>
      <c r="GG159" s="14"/>
      <c r="GH159" s="14"/>
      <c r="GI159" s="14"/>
      <c r="GJ159" s="14"/>
      <c r="GK159" s="14"/>
      <c r="GL159" s="14"/>
      <c r="GM159" s="14"/>
      <c r="GN159" s="14"/>
      <c r="GO159" s="14"/>
      <c r="GP159" s="14"/>
      <c r="GQ159" s="14"/>
      <c r="GR159" s="14"/>
      <c r="GS159" s="14"/>
      <c r="GT159" s="14"/>
      <c r="GU159" s="14"/>
      <c r="GV159" s="14"/>
      <c r="GW159" s="14"/>
      <c r="GX159" s="14"/>
      <c r="GY159" s="14"/>
      <c r="GZ159" s="14"/>
      <c r="HA159" s="14"/>
      <c r="HB159" s="14"/>
      <c r="HC159" s="14"/>
      <c r="HD159" s="14"/>
      <c r="HE159" s="14"/>
      <c r="HF159" s="14"/>
      <c r="HG159" s="14"/>
      <c r="HH159" s="14"/>
      <c r="HI159" s="14"/>
      <c r="HJ159" s="14"/>
      <c r="HK159" s="14"/>
      <c r="HL159" s="14"/>
      <c r="HM159" s="14"/>
      <c r="HN159" s="14"/>
      <c r="HO159" s="14"/>
      <c r="HP159" s="14"/>
      <c r="HQ159" s="14"/>
      <c r="HR159" s="14"/>
      <c r="HS159" s="14"/>
      <c r="HT159" s="14"/>
      <c r="HU159" s="14"/>
      <c r="HV159" s="14"/>
      <c r="HW159" s="14"/>
      <c r="HX159" s="14"/>
      <c r="HY159" s="14"/>
      <c r="HZ159" s="14"/>
      <c r="IA159" s="14"/>
      <c r="IB159" s="14"/>
      <c r="IC159" s="14"/>
      <c r="ID159" s="14"/>
      <c r="IE159" s="14"/>
      <c r="IF159" s="14"/>
      <c r="IG159" s="14"/>
      <c r="IH159" s="14"/>
      <c r="II159" s="14"/>
      <c r="IJ159" s="14"/>
      <c r="IK159" s="14"/>
      <c r="IL159" s="14"/>
      <c r="IM159" s="14"/>
      <c r="IN159" s="14"/>
      <c r="IO159" s="14"/>
      <c r="IP159" s="14"/>
      <c r="IQ159" s="14"/>
      <c r="IR159" s="14"/>
      <c r="IS159" s="14"/>
      <c r="IT159" s="14"/>
      <c r="IU159" s="14"/>
      <c r="IV159" s="14"/>
    </row>
    <row r="160" customFormat="false" ht="15" hidden="false" customHeight="false" outlineLevel="0" collapsed="false">
      <c r="B160" s="14"/>
      <c r="C160" s="14"/>
      <c r="D160" s="14"/>
      <c r="E160" s="14"/>
      <c r="F160" s="48" t="s">
        <v>353</v>
      </c>
      <c r="G160" s="14"/>
      <c r="H160" s="14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8"/>
      <c r="CW160" s="8"/>
      <c r="CX160" s="8"/>
      <c r="CY160" s="8"/>
      <c r="CZ160" s="8"/>
      <c r="DA160" s="8"/>
      <c r="DB160" s="14"/>
      <c r="DC160" s="14"/>
      <c r="DD160" s="14"/>
      <c r="DE160" s="14"/>
      <c r="DF160" s="14"/>
      <c r="DG160" s="14"/>
      <c r="DH160" s="14"/>
      <c r="DI160" s="14"/>
      <c r="DJ160" s="14"/>
      <c r="DK160" s="14"/>
      <c r="DL160" s="14"/>
      <c r="DM160" s="14"/>
      <c r="DN160" s="14"/>
      <c r="DO160" s="14"/>
      <c r="DP160" s="14"/>
      <c r="DQ160" s="14"/>
      <c r="DR160" s="14"/>
      <c r="DS160" s="14"/>
      <c r="DT160" s="14"/>
      <c r="DU160" s="14"/>
      <c r="DV160" s="14"/>
      <c r="DW160" s="14"/>
      <c r="DX160" s="14"/>
      <c r="DY160" s="14"/>
      <c r="DZ160" s="14"/>
      <c r="EA160" s="14"/>
      <c r="EB160" s="14"/>
      <c r="EC160" s="14"/>
      <c r="ED160" s="14"/>
      <c r="EE160" s="14"/>
      <c r="EF160" s="14"/>
      <c r="EG160" s="14"/>
      <c r="EH160" s="14"/>
      <c r="EI160" s="14"/>
      <c r="EJ160" s="14"/>
      <c r="EK160" s="14"/>
      <c r="EL160" s="14"/>
      <c r="EM160" s="14"/>
      <c r="EN160" s="14"/>
      <c r="EO160" s="14"/>
      <c r="EP160" s="14"/>
      <c r="EQ160" s="14"/>
      <c r="ER160" s="14"/>
      <c r="ES160" s="14"/>
      <c r="ET160" s="14"/>
      <c r="EU160" s="14"/>
      <c r="EV160" s="14"/>
      <c r="EW160" s="14"/>
      <c r="EX160" s="14"/>
      <c r="EY160" s="14"/>
      <c r="EZ160" s="14"/>
      <c r="FA160" s="14"/>
      <c r="FB160" s="14"/>
      <c r="FC160" s="14"/>
      <c r="FD160" s="14"/>
      <c r="FE160" s="14"/>
      <c r="FF160" s="14"/>
      <c r="FG160" s="14"/>
      <c r="FH160" s="14"/>
      <c r="FI160" s="14"/>
      <c r="FJ160" s="14"/>
      <c r="FK160" s="14"/>
      <c r="FL160" s="14"/>
      <c r="FM160" s="14"/>
      <c r="FN160" s="14"/>
      <c r="FO160" s="14"/>
      <c r="FP160" s="14"/>
      <c r="FQ160" s="14"/>
      <c r="FR160" s="14"/>
      <c r="FS160" s="14"/>
      <c r="FT160" s="14"/>
      <c r="FU160" s="14"/>
      <c r="FV160" s="14"/>
      <c r="FW160" s="14"/>
      <c r="FX160" s="14"/>
      <c r="FY160" s="14"/>
      <c r="FZ160" s="14"/>
      <c r="GA160" s="14"/>
      <c r="GB160" s="14"/>
      <c r="GC160" s="14"/>
      <c r="GD160" s="14"/>
      <c r="GE160" s="14"/>
      <c r="GF160" s="14"/>
      <c r="GG160" s="14"/>
      <c r="GH160" s="14"/>
      <c r="GI160" s="14"/>
      <c r="GJ160" s="14"/>
      <c r="GK160" s="14"/>
      <c r="GL160" s="14"/>
      <c r="GM160" s="14"/>
      <c r="GN160" s="14"/>
      <c r="GO160" s="14"/>
      <c r="GP160" s="14"/>
      <c r="GQ160" s="14"/>
      <c r="GR160" s="14"/>
      <c r="GS160" s="14"/>
      <c r="GT160" s="14"/>
      <c r="GU160" s="14"/>
      <c r="GV160" s="14"/>
      <c r="GW160" s="14"/>
      <c r="GX160" s="14"/>
      <c r="GY160" s="14"/>
      <c r="GZ160" s="14"/>
      <c r="HA160" s="14"/>
      <c r="HB160" s="14"/>
      <c r="HC160" s="14"/>
      <c r="HD160" s="14"/>
      <c r="HE160" s="14"/>
      <c r="HF160" s="14"/>
      <c r="HG160" s="14"/>
      <c r="HH160" s="14"/>
      <c r="HI160" s="14"/>
      <c r="HJ160" s="14"/>
      <c r="HK160" s="14"/>
      <c r="HL160" s="14"/>
      <c r="HM160" s="14"/>
      <c r="HN160" s="14"/>
      <c r="HO160" s="14"/>
      <c r="HP160" s="14"/>
      <c r="HQ160" s="14"/>
      <c r="HR160" s="14"/>
      <c r="HS160" s="14"/>
      <c r="HT160" s="14"/>
      <c r="HU160" s="14"/>
      <c r="HV160" s="14"/>
      <c r="HW160" s="14"/>
      <c r="HX160" s="14"/>
      <c r="HY160" s="14"/>
      <c r="HZ160" s="14"/>
      <c r="IA160" s="14"/>
      <c r="IB160" s="14"/>
      <c r="IC160" s="14"/>
      <c r="ID160" s="14"/>
      <c r="IE160" s="14"/>
      <c r="IF160" s="14"/>
      <c r="IG160" s="14"/>
      <c r="IH160" s="14"/>
      <c r="II160" s="14"/>
      <c r="IJ160" s="14"/>
      <c r="IK160" s="14"/>
      <c r="IL160" s="14"/>
      <c r="IM160" s="14"/>
      <c r="IN160" s="14"/>
      <c r="IO160" s="14"/>
      <c r="IP160" s="14"/>
      <c r="IQ160" s="14"/>
      <c r="IR160" s="14"/>
      <c r="IS160" s="14"/>
      <c r="IT160" s="14"/>
      <c r="IU160" s="14"/>
      <c r="IV160" s="14"/>
    </row>
    <row r="161" customFormat="false" ht="15" hidden="false" customHeight="false" outlineLevel="0" collapsed="false">
      <c r="B161" s="14"/>
      <c r="C161" s="14"/>
      <c r="D161" s="14"/>
      <c r="E161" s="14"/>
      <c r="F161" s="14"/>
      <c r="G161" s="48" t="s">
        <v>356</v>
      </c>
      <c r="H161" s="14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  <c r="CW161" s="8"/>
      <c r="CX161" s="8"/>
      <c r="CY161" s="8"/>
      <c r="CZ161" s="8"/>
      <c r="DA161" s="8"/>
    </row>
    <row r="162" customFormat="false" ht="15" hidden="false" customHeight="false" outlineLevel="0" collapsed="false">
      <c r="B162" s="14"/>
      <c r="C162" s="14"/>
      <c r="D162" s="14"/>
      <c r="E162" s="14"/>
      <c r="F162" s="14"/>
      <c r="G162" s="14"/>
      <c r="H162" s="48" t="s">
        <v>357</v>
      </c>
      <c r="I162" s="134" t="n">
        <v>0</v>
      </c>
      <c r="J162" s="8"/>
      <c r="K162" s="134" t="n">
        <v>0</v>
      </c>
      <c r="L162" s="8"/>
      <c r="M162" s="134" t="n">
        <v>0</v>
      </c>
      <c r="N162" s="8"/>
      <c r="O162" s="134" t="n">
        <v>0</v>
      </c>
      <c r="P162" s="8"/>
      <c r="Q162" s="134" t="n">
        <v>0</v>
      </c>
      <c r="R162" s="8"/>
      <c r="S162" s="134" t="n">
        <v>0</v>
      </c>
      <c r="T162" s="8"/>
      <c r="U162" s="134" t="n">
        <v>0</v>
      </c>
      <c r="V162" s="8"/>
      <c r="W162" s="134" t="n">
        <v>0</v>
      </c>
      <c r="X162" s="8"/>
      <c r="Y162" s="134" t="n">
        <v>0</v>
      </c>
      <c r="Z162" s="8"/>
      <c r="AA162" s="134" t="n">
        <v>0</v>
      </c>
      <c r="AB162" s="8"/>
      <c r="AC162" s="134" t="n">
        <v>0</v>
      </c>
      <c r="AD162" s="8"/>
      <c r="AE162" s="134" t="n">
        <v>0</v>
      </c>
      <c r="AF162" s="8"/>
      <c r="AG162" s="134" t="n">
        <v>9</v>
      </c>
      <c r="AH162" s="8"/>
      <c r="AI162" s="134" t="n">
        <v>0</v>
      </c>
      <c r="AJ162" s="8"/>
      <c r="AK162" s="134" t="n">
        <v>9</v>
      </c>
      <c r="AL162" s="8"/>
      <c r="AM162" s="134" t="n">
        <v>0</v>
      </c>
      <c r="AN162" s="8"/>
      <c r="AO162" s="134" t="n">
        <v>0</v>
      </c>
      <c r="AP162" s="8"/>
      <c r="AQ162" s="134" t="n">
        <v>0</v>
      </c>
      <c r="AR162" s="8"/>
      <c r="AS162" s="134" t="n">
        <v>0</v>
      </c>
      <c r="AT162" s="8"/>
      <c r="AU162" s="134" t="n">
        <v>0</v>
      </c>
      <c r="AV162" s="8"/>
      <c r="AW162" s="134" t="n">
        <v>0</v>
      </c>
      <c r="AX162" s="8"/>
      <c r="AY162" s="134" t="n">
        <v>0</v>
      </c>
      <c r="AZ162" s="8"/>
      <c r="BA162" s="134" t="n">
        <v>0</v>
      </c>
      <c r="BB162" s="8"/>
      <c r="BC162" s="134" t="n">
        <v>0</v>
      </c>
      <c r="BD162" s="8"/>
      <c r="BE162" s="134" t="n">
        <v>0</v>
      </c>
      <c r="BF162" s="8"/>
      <c r="BG162" s="134" t="n">
        <v>0</v>
      </c>
      <c r="BH162" s="8"/>
      <c r="BI162" s="134" t="n">
        <v>0</v>
      </c>
      <c r="BJ162" s="8"/>
      <c r="BK162" s="134" t="n">
        <v>0</v>
      </c>
      <c r="BL162" s="8"/>
      <c r="BM162" s="134" t="n">
        <v>0</v>
      </c>
      <c r="BN162" s="8"/>
      <c r="BO162" s="134" t="n">
        <v>0</v>
      </c>
      <c r="BP162" s="8"/>
      <c r="BQ162" s="134" t="n">
        <v>0</v>
      </c>
      <c r="BR162" s="8"/>
      <c r="BS162" s="134" t="n">
        <v>0</v>
      </c>
      <c r="BT162" s="8"/>
      <c r="BU162" s="134" t="n">
        <v>0</v>
      </c>
      <c r="BV162" s="8"/>
      <c r="BW162" s="134" t="n">
        <v>0</v>
      </c>
      <c r="BX162" s="8"/>
      <c r="BY162" s="134" t="n">
        <v>0</v>
      </c>
      <c r="BZ162" s="8"/>
      <c r="CA162" s="134" t="n">
        <v>0</v>
      </c>
      <c r="CB162" s="8"/>
      <c r="CC162" s="134" t="n">
        <v>0</v>
      </c>
      <c r="CD162" s="8"/>
      <c r="CE162" s="134" t="n">
        <v>0</v>
      </c>
      <c r="CF162" s="8"/>
      <c r="CG162" s="134" t="n">
        <v>0</v>
      </c>
      <c r="CH162" s="8"/>
      <c r="CI162" s="134" t="n">
        <v>0</v>
      </c>
      <c r="CJ162" s="8"/>
      <c r="CK162" s="134" t="n">
        <v>0</v>
      </c>
      <c r="CL162" s="8"/>
      <c r="CM162" s="134" t="n">
        <v>0</v>
      </c>
      <c r="CN162" s="8"/>
      <c r="CO162" s="134" t="n">
        <v>0</v>
      </c>
      <c r="CP162" s="8"/>
      <c r="CQ162" s="134" t="n">
        <v>0</v>
      </c>
      <c r="CR162" s="8"/>
      <c r="CS162" s="134" t="n">
        <v>0</v>
      </c>
      <c r="CT162" s="8"/>
      <c r="CU162" s="134" t="n">
        <v>0</v>
      </c>
      <c r="CV162" s="8"/>
      <c r="CW162" s="134" t="n">
        <v>0</v>
      </c>
      <c r="CX162" s="8"/>
      <c r="CY162" s="134" t="n">
        <v>0</v>
      </c>
      <c r="CZ162" s="8"/>
      <c r="DA162" s="134" t="n">
        <v>9</v>
      </c>
    </row>
    <row r="163" customFormat="false" ht="15.75" hidden="false" customHeight="false" outlineLevel="0" collapsed="false">
      <c r="B163" s="14"/>
      <c r="C163" s="14"/>
      <c r="D163" s="14"/>
      <c r="E163" s="14"/>
      <c r="F163" s="14"/>
      <c r="G163" s="14"/>
      <c r="H163" s="48" t="s">
        <v>359</v>
      </c>
      <c r="I163" s="134" t="n">
        <v>0</v>
      </c>
      <c r="J163" s="8"/>
      <c r="K163" s="134" t="n">
        <v>0</v>
      </c>
      <c r="L163" s="8"/>
      <c r="M163" s="134" t="n">
        <v>0</v>
      </c>
      <c r="N163" s="8"/>
      <c r="O163" s="134" t="n">
        <v>0</v>
      </c>
      <c r="P163" s="8"/>
      <c r="Q163" s="134" t="n">
        <v>0</v>
      </c>
      <c r="R163" s="8"/>
      <c r="S163" s="134" t="n">
        <v>0</v>
      </c>
      <c r="T163" s="8"/>
      <c r="U163" s="134" t="n">
        <v>0</v>
      </c>
      <c r="V163" s="8"/>
      <c r="W163" s="134" t="n">
        <v>0</v>
      </c>
      <c r="X163" s="8"/>
      <c r="Y163" s="134" t="n">
        <v>0</v>
      </c>
      <c r="Z163" s="8"/>
      <c r="AA163" s="134" t="n">
        <v>0</v>
      </c>
      <c r="AB163" s="8"/>
      <c r="AC163" s="134" t="n">
        <v>0</v>
      </c>
      <c r="AD163" s="8"/>
      <c r="AE163" s="134" t="n">
        <v>0</v>
      </c>
      <c r="AF163" s="8"/>
      <c r="AG163" s="134" t="n">
        <v>159819.7</v>
      </c>
      <c r="AH163" s="8"/>
      <c r="AI163" s="134" t="n">
        <v>0</v>
      </c>
      <c r="AJ163" s="8"/>
      <c r="AK163" s="134" t="n">
        <v>159819.7</v>
      </c>
      <c r="AL163" s="8"/>
      <c r="AM163" s="134" t="n">
        <v>0</v>
      </c>
      <c r="AN163" s="8"/>
      <c r="AO163" s="134" t="n">
        <v>0</v>
      </c>
      <c r="AP163" s="8"/>
      <c r="AQ163" s="134" t="n">
        <v>0</v>
      </c>
      <c r="AR163" s="8"/>
      <c r="AS163" s="134" t="n">
        <v>0</v>
      </c>
      <c r="AT163" s="8"/>
      <c r="AU163" s="134" t="n">
        <v>0</v>
      </c>
      <c r="AV163" s="8"/>
      <c r="AW163" s="134" t="n">
        <v>0</v>
      </c>
      <c r="AX163" s="8"/>
      <c r="AY163" s="134" t="n">
        <v>0</v>
      </c>
      <c r="AZ163" s="8"/>
      <c r="BA163" s="134" t="n">
        <v>0</v>
      </c>
      <c r="BB163" s="8"/>
      <c r="BC163" s="134" t="n">
        <v>0</v>
      </c>
      <c r="BD163" s="8"/>
      <c r="BE163" s="134" t="n">
        <v>0</v>
      </c>
      <c r="BF163" s="8"/>
      <c r="BG163" s="134" t="n">
        <v>0</v>
      </c>
      <c r="BH163" s="8"/>
      <c r="BI163" s="134" t="n">
        <v>0</v>
      </c>
      <c r="BJ163" s="8"/>
      <c r="BK163" s="134" t="n">
        <v>0</v>
      </c>
      <c r="BL163" s="8"/>
      <c r="BM163" s="134" t="n">
        <v>0</v>
      </c>
      <c r="BN163" s="8"/>
      <c r="BO163" s="134" t="n">
        <v>0</v>
      </c>
      <c r="BP163" s="8"/>
      <c r="BQ163" s="134" t="n">
        <v>0</v>
      </c>
      <c r="BR163" s="8"/>
      <c r="BS163" s="134" t="n">
        <v>0</v>
      </c>
      <c r="BT163" s="8"/>
      <c r="BU163" s="134" t="n">
        <v>0</v>
      </c>
      <c r="BV163" s="8"/>
      <c r="BW163" s="134" t="n">
        <v>0</v>
      </c>
      <c r="BX163" s="8"/>
      <c r="BY163" s="134" t="n">
        <v>0</v>
      </c>
      <c r="BZ163" s="8"/>
      <c r="CA163" s="134" t="n">
        <v>0</v>
      </c>
      <c r="CB163" s="8"/>
      <c r="CC163" s="134" t="n">
        <v>0</v>
      </c>
      <c r="CD163" s="8"/>
      <c r="CE163" s="134" t="n">
        <v>0</v>
      </c>
      <c r="CF163" s="8"/>
      <c r="CG163" s="134" t="n">
        <v>0</v>
      </c>
      <c r="CH163" s="8"/>
      <c r="CI163" s="134" t="n">
        <v>0</v>
      </c>
      <c r="CJ163" s="8"/>
      <c r="CK163" s="134" t="n">
        <v>0</v>
      </c>
      <c r="CL163" s="8"/>
      <c r="CM163" s="134" t="n">
        <v>0</v>
      </c>
      <c r="CN163" s="8"/>
      <c r="CO163" s="134" t="n">
        <v>0</v>
      </c>
      <c r="CP163" s="8"/>
      <c r="CQ163" s="134" t="n">
        <v>0</v>
      </c>
      <c r="CR163" s="8"/>
      <c r="CS163" s="134" t="n">
        <v>0</v>
      </c>
      <c r="CT163" s="8"/>
      <c r="CU163" s="134" t="n">
        <v>0</v>
      </c>
      <c r="CV163" s="8"/>
      <c r="CW163" s="134" t="n">
        <v>0</v>
      </c>
      <c r="CX163" s="8"/>
      <c r="CY163" s="134" t="n">
        <v>0</v>
      </c>
      <c r="CZ163" s="8"/>
      <c r="DA163" s="134" t="n">
        <v>159819.7</v>
      </c>
    </row>
    <row r="164" customFormat="false" ht="15.75" hidden="false" customHeight="false" outlineLevel="0" collapsed="false">
      <c r="B164" s="14"/>
      <c r="C164" s="14"/>
      <c r="D164" s="14"/>
      <c r="E164" s="14"/>
      <c r="F164" s="14"/>
      <c r="G164" s="48" t="s">
        <v>361</v>
      </c>
      <c r="H164" s="14"/>
      <c r="I164" s="137" t="n">
        <v>0</v>
      </c>
      <c r="J164" s="8"/>
      <c r="K164" s="137" t="n">
        <v>0</v>
      </c>
      <c r="L164" s="8"/>
      <c r="M164" s="137" t="n">
        <v>0</v>
      </c>
      <c r="N164" s="8"/>
      <c r="O164" s="137" t="n">
        <v>0</v>
      </c>
      <c r="P164" s="8"/>
      <c r="Q164" s="137" t="n">
        <v>0</v>
      </c>
      <c r="R164" s="8"/>
      <c r="S164" s="137" t="n">
        <v>0</v>
      </c>
      <c r="T164" s="8"/>
      <c r="U164" s="137" t="n">
        <v>0</v>
      </c>
      <c r="V164" s="8"/>
      <c r="W164" s="137" t="n">
        <v>0</v>
      </c>
      <c r="X164" s="8"/>
      <c r="Y164" s="137" t="n">
        <v>0</v>
      </c>
      <c r="Z164" s="8"/>
      <c r="AA164" s="137" t="n">
        <v>0</v>
      </c>
      <c r="AB164" s="8"/>
      <c r="AC164" s="137" t="n">
        <v>0</v>
      </c>
      <c r="AD164" s="8"/>
      <c r="AE164" s="137" t="n">
        <v>0</v>
      </c>
      <c r="AF164" s="8"/>
      <c r="AG164" s="137" t="n">
        <v>159828.7</v>
      </c>
      <c r="AH164" s="8"/>
      <c r="AI164" s="137" t="n">
        <v>0</v>
      </c>
      <c r="AJ164" s="8"/>
      <c r="AK164" s="137" t="n">
        <v>159828.7</v>
      </c>
      <c r="AL164" s="8"/>
      <c r="AM164" s="137" t="n">
        <v>0</v>
      </c>
      <c r="AN164" s="8"/>
      <c r="AO164" s="137" t="n">
        <v>0</v>
      </c>
      <c r="AP164" s="8"/>
      <c r="AQ164" s="137" t="n">
        <v>0</v>
      </c>
      <c r="AR164" s="8"/>
      <c r="AS164" s="137" t="n">
        <v>0</v>
      </c>
      <c r="AT164" s="8"/>
      <c r="AU164" s="137" t="n">
        <v>0</v>
      </c>
      <c r="AV164" s="8"/>
      <c r="AW164" s="137" t="n">
        <v>0</v>
      </c>
      <c r="AX164" s="8"/>
      <c r="AY164" s="137" t="n">
        <v>0</v>
      </c>
      <c r="AZ164" s="8"/>
      <c r="BA164" s="137" t="n">
        <v>0</v>
      </c>
      <c r="BB164" s="8"/>
      <c r="BC164" s="137" t="n">
        <v>0</v>
      </c>
      <c r="BD164" s="8"/>
      <c r="BE164" s="137" t="n">
        <v>0</v>
      </c>
      <c r="BF164" s="8"/>
      <c r="BG164" s="137" t="n">
        <v>0</v>
      </c>
      <c r="BH164" s="8"/>
      <c r="BI164" s="137" t="n">
        <v>0</v>
      </c>
      <c r="BJ164" s="8"/>
      <c r="BK164" s="137" t="n">
        <v>0</v>
      </c>
      <c r="BL164" s="8"/>
      <c r="BM164" s="137" t="n">
        <v>0</v>
      </c>
      <c r="BN164" s="8"/>
      <c r="BO164" s="137" t="n">
        <v>0</v>
      </c>
      <c r="BP164" s="8"/>
      <c r="BQ164" s="137" t="n">
        <v>0</v>
      </c>
      <c r="BR164" s="8"/>
      <c r="BS164" s="137" t="n">
        <v>0</v>
      </c>
      <c r="BT164" s="8"/>
      <c r="BU164" s="137" t="n">
        <v>0</v>
      </c>
      <c r="BV164" s="8"/>
      <c r="BW164" s="137" t="n">
        <v>0</v>
      </c>
      <c r="BX164" s="8"/>
      <c r="BY164" s="137" t="n">
        <v>0</v>
      </c>
      <c r="BZ164" s="8"/>
      <c r="CA164" s="137" t="n">
        <v>0</v>
      </c>
      <c r="CB164" s="8"/>
      <c r="CC164" s="137" t="n">
        <v>0</v>
      </c>
      <c r="CD164" s="8"/>
      <c r="CE164" s="137" t="n">
        <v>0</v>
      </c>
      <c r="CF164" s="8"/>
      <c r="CG164" s="137" t="n">
        <v>0</v>
      </c>
      <c r="CH164" s="8"/>
      <c r="CI164" s="137" t="n">
        <v>0</v>
      </c>
      <c r="CJ164" s="8"/>
      <c r="CK164" s="137" t="n">
        <v>0</v>
      </c>
      <c r="CL164" s="8"/>
      <c r="CM164" s="137" t="n">
        <v>0</v>
      </c>
      <c r="CN164" s="8"/>
      <c r="CO164" s="137" t="n">
        <v>0</v>
      </c>
      <c r="CP164" s="8"/>
      <c r="CQ164" s="137" t="n">
        <v>0</v>
      </c>
      <c r="CR164" s="8"/>
      <c r="CS164" s="137" t="n">
        <v>0</v>
      </c>
      <c r="CT164" s="8"/>
      <c r="CU164" s="137" t="n">
        <v>0</v>
      </c>
      <c r="CV164" s="8"/>
      <c r="CW164" s="137" t="n">
        <v>0</v>
      </c>
      <c r="CX164" s="8"/>
      <c r="CY164" s="137" t="n">
        <v>0</v>
      </c>
      <c r="CZ164" s="8"/>
      <c r="DA164" s="137" t="n">
        <v>159828.7</v>
      </c>
    </row>
    <row r="165" customFormat="false" ht="15.75" hidden="false" customHeight="false" outlineLevel="0" collapsed="false">
      <c r="B165" s="14"/>
      <c r="C165" s="14"/>
      <c r="D165" s="14"/>
      <c r="E165" s="14"/>
      <c r="F165" s="48" t="s">
        <v>363</v>
      </c>
      <c r="G165" s="14"/>
      <c r="H165" s="14"/>
      <c r="I165" s="137" t="n">
        <v>0</v>
      </c>
      <c r="J165" s="8"/>
      <c r="K165" s="137" t="n">
        <v>0</v>
      </c>
      <c r="L165" s="8"/>
      <c r="M165" s="137" t="n">
        <v>0</v>
      </c>
      <c r="N165" s="8"/>
      <c r="O165" s="137" t="n">
        <v>0</v>
      </c>
      <c r="P165" s="8"/>
      <c r="Q165" s="137" t="n">
        <v>0</v>
      </c>
      <c r="R165" s="8"/>
      <c r="S165" s="137" t="n">
        <v>0</v>
      </c>
      <c r="T165" s="8"/>
      <c r="U165" s="137" t="n">
        <v>0</v>
      </c>
      <c r="V165" s="8"/>
      <c r="W165" s="137" t="n">
        <v>0</v>
      </c>
      <c r="X165" s="8"/>
      <c r="Y165" s="137" t="n">
        <v>0</v>
      </c>
      <c r="Z165" s="8"/>
      <c r="AA165" s="137" t="n">
        <v>0</v>
      </c>
      <c r="AB165" s="8"/>
      <c r="AC165" s="137" t="n">
        <v>0</v>
      </c>
      <c r="AD165" s="8"/>
      <c r="AE165" s="137" t="n">
        <v>0</v>
      </c>
      <c r="AF165" s="8"/>
      <c r="AG165" s="137" t="n">
        <v>159828.7</v>
      </c>
      <c r="AH165" s="8"/>
      <c r="AI165" s="137" t="n">
        <v>0</v>
      </c>
      <c r="AJ165" s="8"/>
      <c r="AK165" s="137" t="n">
        <v>159828.7</v>
      </c>
      <c r="AL165" s="8"/>
      <c r="AM165" s="137" t="n">
        <v>0</v>
      </c>
      <c r="AN165" s="8"/>
      <c r="AO165" s="137" t="n">
        <v>0</v>
      </c>
      <c r="AP165" s="8"/>
      <c r="AQ165" s="137" t="n">
        <v>0</v>
      </c>
      <c r="AR165" s="8"/>
      <c r="AS165" s="137" t="n">
        <v>0</v>
      </c>
      <c r="AT165" s="8"/>
      <c r="AU165" s="137" t="n">
        <v>0</v>
      </c>
      <c r="AV165" s="8"/>
      <c r="AW165" s="137" t="n">
        <v>0</v>
      </c>
      <c r="AX165" s="8"/>
      <c r="AY165" s="137" t="n">
        <v>0</v>
      </c>
      <c r="AZ165" s="8"/>
      <c r="BA165" s="137" t="n">
        <v>0</v>
      </c>
      <c r="BB165" s="8"/>
      <c r="BC165" s="137" t="n">
        <v>0</v>
      </c>
      <c r="BD165" s="8"/>
      <c r="BE165" s="137" t="n">
        <v>0</v>
      </c>
      <c r="BF165" s="8"/>
      <c r="BG165" s="137" t="n">
        <v>0</v>
      </c>
      <c r="BH165" s="8"/>
      <c r="BI165" s="137" t="n">
        <v>0</v>
      </c>
      <c r="BJ165" s="8"/>
      <c r="BK165" s="137" t="n">
        <v>0</v>
      </c>
      <c r="BL165" s="8"/>
      <c r="BM165" s="137" t="n">
        <v>0</v>
      </c>
      <c r="BN165" s="8"/>
      <c r="BO165" s="137" t="n">
        <v>0</v>
      </c>
      <c r="BP165" s="8"/>
      <c r="BQ165" s="137" t="n">
        <v>0</v>
      </c>
      <c r="BR165" s="8"/>
      <c r="BS165" s="137" t="n">
        <v>0</v>
      </c>
      <c r="BT165" s="8"/>
      <c r="BU165" s="137" t="n">
        <v>0</v>
      </c>
      <c r="BV165" s="8"/>
      <c r="BW165" s="137" t="n">
        <v>0</v>
      </c>
      <c r="BX165" s="8"/>
      <c r="BY165" s="137" t="n">
        <v>0</v>
      </c>
      <c r="BZ165" s="8"/>
      <c r="CA165" s="137" t="n">
        <v>0</v>
      </c>
      <c r="CB165" s="8"/>
      <c r="CC165" s="137" t="n">
        <v>0</v>
      </c>
      <c r="CD165" s="8"/>
      <c r="CE165" s="137" t="n">
        <v>0</v>
      </c>
      <c r="CF165" s="8"/>
      <c r="CG165" s="137" t="n">
        <v>0</v>
      </c>
      <c r="CH165" s="8"/>
      <c r="CI165" s="137" t="n">
        <v>0</v>
      </c>
      <c r="CJ165" s="8"/>
      <c r="CK165" s="137" t="n">
        <v>0</v>
      </c>
      <c r="CL165" s="8"/>
      <c r="CM165" s="137" t="n">
        <v>0</v>
      </c>
      <c r="CN165" s="8"/>
      <c r="CO165" s="137" t="n">
        <v>0</v>
      </c>
      <c r="CP165" s="8"/>
      <c r="CQ165" s="137" t="n">
        <v>0</v>
      </c>
      <c r="CR165" s="8"/>
      <c r="CS165" s="137" t="n">
        <v>0</v>
      </c>
      <c r="CT165" s="8"/>
      <c r="CU165" s="137" t="n">
        <v>0</v>
      </c>
      <c r="CV165" s="8"/>
      <c r="CW165" s="137" t="n">
        <v>0</v>
      </c>
      <c r="CX165" s="8"/>
      <c r="CY165" s="137" t="n">
        <v>0</v>
      </c>
      <c r="CZ165" s="8"/>
      <c r="DA165" s="137" t="n">
        <v>159828.7</v>
      </c>
    </row>
    <row r="166" customFormat="false" ht="15.75" hidden="false" customHeight="false" outlineLevel="0" collapsed="false">
      <c r="B166" s="14"/>
      <c r="C166" s="14"/>
      <c r="D166" s="14"/>
      <c r="E166" s="48" t="s">
        <v>369</v>
      </c>
      <c r="F166" s="14"/>
      <c r="G166" s="14"/>
      <c r="H166" s="14"/>
      <c r="I166" s="137" t="n">
        <v>1.28</v>
      </c>
      <c r="J166" s="8"/>
      <c r="K166" s="137" t="n">
        <v>1938.19</v>
      </c>
      <c r="L166" s="8"/>
      <c r="M166" s="137" t="n">
        <v>0.86</v>
      </c>
      <c r="N166" s="8"/>
      <c r="O166" s="137" t="n">
        <v>0</v>
      </c>
      <c r="P166" s="8"/>
      <c r="Q166" s="137" t="n">
        <v>0.85</v>
      </c>
      <c r="R166" s="8"/>
      <c r="S166" s="137" t="n">
        <v>5458.83</v>
      </c>
      <c r="T166" s="8"/>
      <c r="U166" s="137" t="n">
        <v>38.05</v>
      </c>
      <c r="V166" s="8"/>
      <c r="W166" s="137" t="n">
        <v>505.76</v>
      </c>
      <c r="X166" s="8"/>
      <c r="Y166" s="137" t="n">
        <v>23.58</v>
      </c>
      <c r="Z166" s="8"/>
      <c r="AA166" s="137" t="n">
        <v>0</v>
      </c>
      <c r="AB166" s="8"/>
      <c r="AC166" s="137" t="n">
        <v>1165.19</v>
      </c>
      <c r="AD166" s="8"/>
      <c r="AE166" s="137" t="n">
        <v>9132.59</v>
      </c>
      <c r="AF166" s="8"/>
      <c r="AG166" s="137" t="n">
        <v>159828.7</v>
      </c>
      <c r="AH166" s="8"/>
      <c r="AI166" s="137" t="n">
        <v>95379.33</v>
      </c>
      <c r="AJ166" s="8"/>
      <c r="AK166" s="137" t="n">
        <v>255208.03</v>
      </c>
      <c r="AL166" s="8"/>
      <c r="AM166" s="137" t="n">
        <v>0</v>
      </c>
      <c r="AN166" s="8"/>
      <c r="AO166" s="137" t="n">
        <v>3818.79</v>
      </c>
      <c r="AP166" s="8"/>
      <c r="AQ166" s="137" t="n">
        <v>108176.86</v>
      </c>
      <c r="AR166" s="8"/>
      <c r="AS166" s="137" t="n">
        <v>382.52</v>
      </c>
      <c r="AT166" s="8"/>
      <c r="AU166" s="137" t="n">
        <v>3718041.76</v>
      </c>
      <c r="AV166" s="8"/>
      <c r="AW166" s="137" t="n">
        <v>3830419.93</v>
      </c>
      <c r="AX166" s="8"/>
      <c r="AY166" s="137" t="n">
        <v>1473.03</v>
      </c>
      <c r="AZ166" s="8"/>
      <c r="BA166" s="137" t="n">
        <v>1212.56</v>
      </c>
      <c r="BB166" s="8"/>
      <c r="BC166" s="137" t="n">
        <v>1618.08</v>
      </c>
      <c r="BD166" s="8"/>
      <c r="BE166" s="137" t="n">
        <v>1736.87</v>
      </c>
      <c r="BF166" s="8"/>
      <c r="BG166" s="137" t="n">
        <v>666.35</v>
      </c>
      <c r="BH166" s="8"/>
      <c r="BI166" s="137" t="n">
        <v>4184.71</v>
      </c>
      <c r="BJ166" s="8"/>
      <c r="BK166" s="137" t="n">
        <v>1643.67</v>
      </c>
      <c r="BL166" s="8"/>
      <c r="BM166" s="137" t="n">
        <v>1796.28</v>
      </c>
      <c r="BN166" s="8"/>
      <c r="BO166" s="137" t="n">
        <v>814.24</v>
      </c>
      <c r="BP166" s="8"/>
      <c r="BQ166" s="137" t="n">
        <v>1920.5</v>
      </c>
      <c r="BR166" s="8"/>
      <c r="BS166" s="137" t="n">
        <v>6306.39</v>
      </c>
      <c r="BT166" s="8"/>
      <c r="BU166" s="137" t="n">
        <v>285.3</v>
      </c>
      <c r="BV166" s="8"/>
      <c r="BW166" s="137" t="n">
        <v>756.56</v>
      </c>
      <c r="BX166" s="8"/>
      <c r="BY166" s="137" t="n">
        <v>1347.08</v>
      </c>
      <c r="BZ166" s="8"/>
      <c r="CA166" s="137" t="n">
        <v>5315.25</v>
      </c>
      <c r="CB166" s="8"/>
      <c r="CC166" s="137" t="n">
        <v>1270.64</v>
      </c>
      <c r="CD166" s="8"/>
      <c r="CE166" s="137" t="n">
        <v>1401.38</v>
      </c>
      <c r="CF166" s="8"/>
      <c r="CG166" s="137" t="n">
        <v>503.97</v>
      </c>
      <c r="CH166" s="8"/>
      <c r="CI166" s="137" t="n">
        <v>133.28</v>
      </c>
      <c r="CJ166" s="8"/>
      <c r="CK166" s="137" t="n">
        <v>762.22</v>
      </c>
      <c r="CL166" s="8"/>
      <c r="CM166" s="137" t="n">
        <v>0</v>
      </c>
      <c r="CN166" s="8"/>
      <c r="CO166" s="137" t="n">
        <v>114.72</v>
      </c>
      <c r="CP166" s="8"/>
      <c r="CQ166" s="137" t="n">
        <v>1392.17</v>
      </c>
      <c r="CR166" s="8"/>
      <c r="CS166" s="137" t="n">
        <v>778.23</v>
      </c>
      <c r="CT166" s="8"/>
      <c r="CU166" s="137" t="n">
        <v>269.15</v>
      </c>
      <c r="CV166" s="8"/>
      <c r="CW166" s="137" t="n">
        <v>35.17</v>
      </c>
      <c r="CX166" s="8"/>
      <c r="CY166" s="137" t="n">
        <v>37737.8</v>
      </c>
      <c r="CZ166" s="8"/>
      <c r="DA166" s="137" t="n">
        <v>4132498.35</v>
      </c>
    </row>
    <row r="167" customFormat="false" ht="15.75" hidden="false" customHeight="false" outlineLevel="0" collapsed="false">
      <c r="B167" s="14"/>
      <c r="C167" s="48" t="s">
        <v>370</v>
      </c>
      <c r="D167" s="14"/>
      <c r="E167" s="14"/>
      <c r="F167" s="14"/>
      <c r="G167" s="14"/>
      <c r="H167" s="14"/>
      <c r="I167" s="137" t="n">
        <v>43.72</v>
      </c>
      <c r="J167" s="8"/>
      <c r="K167" s="137" t="n">
        <v>-128.19</v>
      </c>
      <c r="L167" s="8"/>
      <c r="M167" s="137" t="n">
        <v>19.14</v>
      </c>
      <c r="N167" s="8"/>
      <c r="O167" s="137" t="n">
        <v>105</v>
      </c>
      <c r="P167" s="8"/>
      <c r="Q167" s="137" t="n">
        <v>-0.85</v>
      </c>
      <c r="R167" s="8"/>
      <c r="S167" s="137" t="n">
        <v>-358.83</v>
      </c>
      <c r="T167" s="8"/>
      <c r="U167" s="137" t="n">
        <v>841.95</v>
      </c>
      <c r="V167" s="8"/>
      <c r="W167" s="137" t="n">
        <v>-79.76</v>
      </c>
      <c r="X167" s="8"/>
      <c r="Y167" s="137" t="n">
        <v>16.42</v>
      </c>
      <c r="Z167" s="8"/>
      <c r="AA167" s="137" t="n">
        <v>448.23</v>
      </c>
      <c r="AB167" s="8"/>
      <c r="AC167" s="137" t="n">
        <v>175.28</v>
      </c>
      <c r="AD167" s="8"/>
      <c r="AE167" s="137" t="n">
        <v>1082.11</v>
      </c>
      <c r="AF167" s="8"/>
      <c r="AG167" s="137" t="n">
        <v>17912.21</v>
      </c>
      <c r="AH167" s="8"/>
      <c r="AI167" s="137" t="n">
        <v>-7617.4</v>
      </c>
      <c r="AJ167" s="8"/>
      <c r="AK167" s="137" t="n">
        <v>10294.81</v>
      </c>
      <c r="AL167" s="8"/>
      <c r="AM167" s="137" t="n">
        <v>0</v>
      </c>
      <c r="AN167" s="8"/>
      <c r="AO167" s="137" t="n">
        <v>-3818.79</v>
      </c>
      <c r="AP167" s="8"/>
      <c r="AQ167" s="137" t="n">
        <v>-108176.86</v>
      </c>
      <c r="AR167" s="8"/>
      <c r="AS167" s="137" t="n">
        <v>-382.52</v>
      </c>
      <c r="AT167" s="8"/>
      <c r="AU167" s="137" t="n">
        <v>75397.77</v>
      </c>
      <c r="AV167" s="8"/>
      <c r="AW167" s="137" t="n">
        <v>-36980.4</v>
      </c>
      <c r="AX167" s="8"/>
      <c r="AY167" s="137" t="n">
        <v>251.97</v>
      </c>
      <c r="AZ167" s="8"/>
      <c r="BA167" s="137" t="n">
        <v>143.44</v>
      </c>
      <c r="BB167" s="8"/>
      <c r="BC167" s="137" t="n">
        <v>-223.08</v>
      </c>
      <c r="BD167" s="8"/>
      <c r="BE167" s="137" t="n">
        <v>448.13</v>
      </c>
      <c r="BF167" s="8"/>
      <c r="BG167" s="137" t="n">
        <v>197.65</v>
      </c>
      <c r="BH167" s="8"/>
      <c r="BI167" s="137" t="n">
        <v>805.29</v>
      </c>
      <c r="BJ167" s="8"/>
      <c r="BK167" s="137" t="n">
        <v>1851.33</v>
      </c>
      <c r="BL167" s="8"/>
      <c r="BM167" s="137" t="n">
        <v>981.72</v>
      </c>
      <c r="BN167" s="8"/>
      <c r="BO167" s="137" t="n">
        <v>681.76</v>
      </c>
      <c r="BP167" s="8"/>
      <c r="BQ167" s="137" t="n">
        <v>-994.5</v>
      </c>
      <c r="BR167" s="8"/>
      <c r="BS167" s="137" t="n">
        <v>-236.39</v>
      </c>
      <c r="BT167" s="8"/>
      <c r="BU167" s="137" t="n">
        <v>-285.3</v>
      </c>
      <c r="BV167" s="8"/>
      <c r="BW167" s="137" t="n">
        <v>257.44</v>
      </c>
      <c r="BX167" s="8"/>
      <c r="BY167" s="137" t="n">
        <v>-247.08</v>
      </c>
      <c r="BZ167" s="8"/>
      <c r="CA167" s="137" t="n">
        <v>-5315.25</v>
      </c>
      <c r="CB167" s="8"/>
      <c r="CC167" s="137" t="n">
        <v>126.36</v>
      </c>
      <c r="CD167" s="8"/>
      <c r="CE167" s="137" t="n">
        <v>-9.38</v>
      </c>
      <c r="CF167" s="8"/>
      <c r="CG167" s="137" t="n">
        <v>-193.97</v>
      </c>
      <c r="CH167" s="8"/>
      <c r="CI167" s="137" t="n">
        <v>-133.28</v>
      </c>
      <c r="CJ167" s="8"/>
      <c r="CK167" s="137" t="n">
        <v>-762.22</v>
      </c>
      <c r="CL167" s="8"/>
      <c r="CM167" s="137" t="n">
        <v>296</v>
      </c>
      <c r="CN167" s="8"/>
      <c r="CO167" s="137" t="n">
        <v>2185.28</v>
      </c>
      <c r="CP167" s="8"/>
      <c r="CQ167" s="137" t="n">
        <v>-466.17</v>
      </c>
      <c r="CR167" s="8"/>
      <c r="CS167" s="137" t="n">
        <v>-37.23</v>
      </c>
      <c r="CT167" s="8"/>
      <c r="CU167" s="137" t="n">
        <v>515.85</v>
      </c>
      <c r="CV167" s="8"/>
      <c r="CW167" s="137" t="n">
        <v>-35.17</v>
      </c>
      <c r="CX167" s="8"/>
      <c r="CY167" s="137" t="n">
        <v>-196.8</v>
      </c>
      <c r="CZ167" s="8"/>
      <c r="DA167" s="137" t="n">
        <v>-25800.28</v>
      </c>
    </row>
    <row r="168" customFormat="false" ht="15.75" hidden="false" customHeight="false" outlineLevel="0" collapsed="false">
      <c r="B168" s="48" t="s">
        <v>371</v>
      </c>
      <c r="C168" s="14"/>
      <c r="D168" s="14"/>
      <c r="E168" s="14"/>
      <c r="F168" s="14"/>
      <c r="G168" s="14"/>
      <c r="H168" s="14"/>
      <c r="I168" s="138" t="n">
        <v>43.72</v>
      </c>
      <c r="J168" s="14"/>
      <c r="K168" s="138" t="n">
        <v>-128.19</v>
      </c>
      <c r="L168" s="14"/>
      <c r="M168" s="138" t="n">
        <v>19.14</v>
      </c>
      <c r="N168" s="14"/>
      <c r="O168" s="138" t="n">
        <v>105</v>
      </c>
      <c r="P168" s="14"/>
      <c r="Q168" s="138" t="n">
        <v>-0.85</v>
      </c>
      <c r="R168" s="14"/>
      <c r="S168" s="138" t="n">
        <v>-358.83</v>
      </c>
      <c r="T168" s="14"/>
      <c r="U168" s="138" t="n">
        <v>841.95</v>
      </c>
      <c r="V168" s="14"/>
      <c r="W168" s="138" t="n">
        <v>-79.76</v>
      </c>
      <c r="X168" s="14"/>
      <c r="Y168" s="138" t="n">
        <v>16.42</v>
      </c>
      <c r="Z168" s="14"/>
      <c r="AA168" s="138" t="n">
        <v>448.23</v>
      </c>
      <c r="AB168" s="14"/>
      <c r="AC168" s="138" t="n">
        <v>175.28</v>
      </c>
      <c r="AD168" s="14"/>
      <c r="AE168" s="138" t="n">
        <v>1082.11</v>
      </c>
      <c r="AF168" s="14"/>
      <c r="AG168" s="138" t="n">
        <v>17912.21</v>
      </c>
      <c r="AH168" s="14"/>
      <c r="AI168" s="138" t="n">
        <v>-7617.4</v>
      </c>
      <c r="AJ168" s="14"/>
      <c r="AK168" s="138" t="n">
        <v>10294.81</v>
      </c>
      <c r="AL168" s="14"/>
      <c r="AM168" s="138" t="n">
        <v>0</v>
      </c>
      <c r="AN168" s="14"/>
      <c r="AO168" s="138" t="n">
        <v>-3818.79</v>
      </c>
      <c r="AP168" s="14"/>
      <c r="AQ168" s="138" t="n">
        <v>-108176.86</v>
      </c>
      <c r="AR168" s="14"/>
      <c r="AS168" s="138" t="n">
        <v>-382.52</v>
      </c>
      <c r="AT168" s="14"/>
      <c r="AU168" s="138" t="n">
        <v>75397.77</v>
      </c>
      <c r="AV168" s="14"/>
      <c r="AW168" s="138" t="n">
        <v>-36980.4</v>
      </c>
      <c r="AX168" s="14"/>
      <c r="AY168" s="138" t="n">
        <v>251.97</v>
      </c>
      <c r="AZ168" s="14"/>
      <c r="BA168" s="138" t="n">
        <v>143.44</v>
      </c>
      <c r="BB168" s="14"/>
      <c r="BC168" s="138" t="n">
        <v>-223.08</v>
      </c>
      <c r="BD168" s="14"/>
      <c r="BE168" s="138" t="n">
        <v>448.13</v>
      </c>
      <c r="BF168" s="14"/>
      <c r="BG168" s="138" t="n">
        <v>197.65</v>
      </c>
      <c r="BH168" s="14"/>
      <c r="BI168" s="138" t="n">
        <v>805.29</v>
      </c>
      <c r="BJ168" s="14"/>
      <c r="BK168" s="138" t="n">
        <v>1851.33</v>
      </c>
      <c r="BL168" s="14"/>
      <c r="BM168" s="138" t="n">
        <v>981.72</v>
      </c>
      <c r="BN168" s="14"/>
      <c r="BO168" s="138" t="n">
        <v>681.76</v>
      </c>
      <c r="BP168" s="14"/>
      <c r="BQ168" s="138" t="n">
        <v>-994.5</v>
      </c>
      <c r="BR168" s="14"/>
      <c r="BS168" s="138" t="n">
        <v>-236.39</v>
      </c>
      <c r="BT168" s="14"/>
      <c r="BU168" s="138" t="n">
        <v>-285.3</v>
      </c>
      <c r="BV168" s="14"/>
      <c r="BW168" s="138" t="n">
        <v>257.44</v>
      </c>
      <c r="BX168" s="14"/>
      <c r="BY168" s="138" t="n">
        <v>-247.08</v>
      </c>
      <c r="BZ168" s="14"/>
      <c r="CA168" s="138" t="n">
        <v>-5315.25</v>
      </c>
      <c r="CB168" s="14"/>
      <c r="CC168" s="138" t="n">
        <v>126.36</v>
      </c>
      <c r="CD168" s="14"/>
      <c r="CE168" s="138" t="n">
        <v>-9.38</v>
      </c>
      <c r="CF168" s="14"/>
      <c r="CG168" s="138" t="n">
        <v>-193.97</v>
      </c>
      <c r="CH168" s="14"/>
      <c r="CI168" s="138" t="n">
        <v>-133.28</v>
      </c>
      <c r="CJ168" s="14"/>
      <c r="CK168" s="138" t="n">
        <v>-762.22</v>
      </c>
      <c r="CL168" s="14"/>
      <c r="CM168" s="138" t="n">
        <v>296</v>
      </c>
      <c r="CN168" s="14"/>
      <c r="CO168" s="138" t="n">
        <v>2185.28</v>
      </c>
      <c r="CP168" s="14"/>
      <c r="CQ168" s="138" t="n">
        <v>-466.17</v>
      </c>
      <c r="CR168" s="14"/>
      <c r="CS168" s="138" t="n">
        <v>-37.23</v>
      </c>
      <c r="CT168" s="14"/>
      <c r="CU168" s="138" t="n">
        <v>515.85</v>
      </c>
      <c r="CV168" s="14"/>
      <c r="CW168" s="138" t="n">
        <v>-35.17</v>
      </c>
      <c r="CX168" s="14"/>
      <c r="CY168" s="138" t="n">
        <v>-196.8</v>
      </c>
      <c r="CZ168" s="14"/>
      <c r="DA168" s="138" t="n">
        <v>-25800.28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IV2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5"/>
  <cols>
    <col collapsed="false" hidden="false" max="1" min="1" style="0" width="2.94387755102041"/>
    <col collapsed="false" hidden="false" max="2" min="2" style="0" width="3.57142857142857"/>
    <col collapsed="false" hidden="false" max="3" min="3" style="0" width="40.984693877551"/>
    <col collapsed="false" hidden="false" max="4" min="4" style="0" width="9.31632653061224"/>
    <col collapsed="false" hidden="false" max="5" min="5" style="0" width="2.63775510204082"/>
    <col collapsed="false" hidden="false" max="6" min="6" style="0" width="9.31632653061224"/>
    <col collapsed="false" hidden="false" max="7" min="7" style="0" width="2.63775510204082"/>
    <col collapsed="false" hidden="false" max="8" min="8" style="0" width="9.01020408163265"/>
    <col collapsed="false" hidden="false" max="9" min="9" style="0" width="2.63775510204082"/>
    <col collapsed="false" hidden="false" max="10" min="10" style="0" width="8.22448979591837"/>
    <col collapsed="false" hidden="false" max="11" min="11" style="0" width="2.63775510204082"/>
    <col collapsed="false" hidden="false" max="12" min="12" style="0" width="6.36224489795918"/>
    <col collapsed="false" hidden="false" max="13" min="13" style="0" width="2.63775510204082"/>
    <col collapsed="false" hidden="false" max="14" min="14" style="0" width="10.2397959183673"/>
    <col collapsed="false" hidden="false" max="256" min="15" style="0" width="12.7244897959184"/>
    <col collapsed="false" hidden="false" max="1025" min="257" style="0" width="11.5204081632653"/>
  </cols>
  <sheetData>
    <row r="1" customFormat="false" ht="15.75" hidden="false" customHeight="false" outlineLevel="0" collapsed="false">
      <c r="B1" s="2" t="s">
        <v>1</v>
      </c>
      <c r="C1" s="14"/>
      <c r="D1" s="76"/>
      <c r="E1" s="76"/>
      <c r="F1" s="76"/>
      <c r="G1" s="76"/>
      <c r="H1" s="76"/>
      <c r="I1" s="76"/>
      <c r="J1" s="76"/>
      <c r="K1" s="76"/>
      <c r="L1" s="76"/>
      <c r="M1" s="76"/>
      <c r="N1" s="77"/>
    </row>
    <row r="2" customFormat="false" ht="18" hidden="false" customHeight="false" outlineLevel="0" collapsed="false">
      <c r="B2" s="4" t="s">
        <v>478</v>
      </c>
      <c r="C2" s="14"/>
      <c r="D2" s="76"/>
      <c r="E2" s="76"/>
      <c r="F2" s="76"/>
      <c r="G2" s="76"/>
      <c r="H2" s="76"/>
      <c r="I2" s="76"/>
      <c r="J2" s="76"/>
      <c r="K2" s="76"/>
      <c r="L2" s="76"/>
      <c r="M2" s="76"/>
      <c r="N2" s="77"/>
    </row>
    <row r="3" customFormat="false" ht="15" hidden="false" customHeight="false" outlineLevel="0" collapsed="false">
      <c r="B3" s="6" t="s">
        <v>3</v>
      </c>
      <c r="C3" s="14"/>
      <c r="D3" s="76"/>
      <c r="E3" s="76"/>
      <c r="F3" s="76"/>
      <c r="G3" s="76"/>
      <c r="H3" s="76"/>
      <c r="I3" s="76"/>
      <c r="J3" s="76"/>
      <c r="K3" s="76"/>
      <c r="L3" s="76"/>
      <c r="M3" s="76"/>
      <c r="N3" s="132" t="s">
        <v>0</v>
      </c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  <c r="HZ3" s="79"/>
      <c r="IA3" s="79"/>
      <c r="IB3" s="79"/>
      <c r="IC3" s="79"/>
      <c r="ID3" s="79"/>
      <c r="IE3" s="79"/>
      <c r="IF3" s="79"/>
      <c r="IG3" s="79"/>
      <c r="IH3" s="79"/>
      <c r="II3" s="79"/>
      <c r="IJ3" s="79"/>
      <c r="IK3" s="79"/>
      <c r="IL3" s="79"/>
      <c r="IM3" s="79"/>
      <c r="IN3" s="79"/>
      <c r="IO3" s="79"/>
      <c r="IP3" s="79"/>
      <c r="IQ3" s="79"/>
      <c r="IR3" s="79"/>
      <c r="IS3" s="79"/>
      <c r="IT3" s="79"/>
      <c r="IU3" s="79"/>
      <c r="IV3" s="79"/>
    </row>
    <row r="4" customFormat="false" ht="15" hidden="false" customHeight="false" outlineLevel="0" collapsed="false">
      <c r="B4" s="139"/>
      <c r="C4" s="14"/>
      <c r="D4" s="76"/>
      <c r="E4" s="76"/>
      <c r="F4" s="76"/>
      <c r="G4" s="76"/>
      <c r="H4" s="76"/>
      <c r="I4" s="76"/>
      <c r="J4" s="76"/>
      <c r="K4" s="76"/>
      <c r="L4" s="76"/>
      <c r="M4" s="76"/>
      <c r="N4" s="77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  <c r="IK4" s="79"/>
      <c r="IL4" s="79"/>
      <c r="IM4" s="79"/>
      <c r="IN4" s="79"/>
      <c r="IO4" s="79"/>
      <c r="IP4" s="79"/>
      <c r="IQ4" s="79"/>
      <c r="IR4" s="79"/>
      <c r="IS4" s="79"/>
      <c r="IT4" s="79"/>
      <c r="IU4" s="79"/>
      <c r="IV4" s="79"/>
    </row>
    <row r="5" customFormat="false" ht="15.75" hidden="false" customHeight="false" outlineLevel="0" collapsed="false">
      <c r="B5" s="10"/>
      <c r="C5" s="10"/>
      <c r="D5" s="133" t="s">
        <v>479</v>
      </c>
      <c r="E5" s="79"/>
      <c r="F5" s="133" t="s">
        <v>480</v>
      </c>
      <c r="G5" s="79"/>
      <c r="H5" s="133" t="s">
        <v>481</v>
      </c>
      <c r="I5" s="79"/>
      <c r="J5" s="133" t="s">
        <v>482</v>
      </c>
      <c r="K5" s="79"/>
      <c r="L5" s="133" t="s">
        <v>483</v>
      </c>
      <c r="M5" s="79"/>
      <c r="N5" s="133" t="s">
        <v>477</v>
      </c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  <c r="BR5" s="79"/>
      <c r="BS5" s="79"/>
      <c r="BT5" s="79"/>
      <c r="BU5" s="79"/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  <c r="CG5" s="79"/>
      <c r="CH5" s="79"/>
      <c r="CI5" s="79"/>
      <c r="CJ5" s="79"/>
      <c r="CK5" s="79"/>
      <c r="CL5" s="79"/>
      <c r="CM5" s="79"/>
      <c r="CN5" s="79"/>
      <c r="CO5" s="79"/>
      <c r="CP5" s="79"/>
      <c r="CQ5" s="79"/>
      <c r="CR5" s="79"/>
      <c r="CS5" s="79"/>
      <c r="CT5" s="79"/>
      <c r="CU5" s="79"/>
      <c r="CV5" s="79"/>
      <c r="CW5" s="79"/>
      <c r="CX5" s="79"/>
      <c r="CY5" s="79"/>
      <c r="CZ5" s="79"/>
      <c r="DA5" s="79"/>
      <c r="DB5" s="79"/>
      <c r="DC5" s="79"/>
      <c r="DD5" s="79"/>
      <c r="DE5" s="79"/>
      <c r="DF5" s="79"/>
      <c r="DG5" s="79"/>
      <c r="DH5" s="79"/>
      <c r="DI5" s="79"/>
      <c r="DJ5" s="79"/>
      <c r="DK5" s="79"/>
      <c r="DL5" s="79"/>
      <c r="DM5" s="79"/>
      <c r="DN5" s="79"/>
      <c r="DO5" s="79"/>
      <c r="DP5" s="79"/>
      <c r="DQ5" s="79"/>
      <c r="DR5" s="79"/>
      <c r="DS5" s="79"/>
      <c r="DT5" s="79"/>
      <c r="DU5" s="79"/>
      <c r="DV5" s="79"/>
      <c r="DW5" s="79"/>
      <c r="DX5" s="79"/>
      <c r="DY5" s="79"/>
      <c r="DZ5" s="79"/>
      <c r="EA5" s="79"/>
      <c r="EB5" s="79"/>
      <c r="EC5" s="79"/>
      <c r="ED5" s="79"/>
      <c r="EE5" s="79"/>
      <c r="EF5" s="79"/>
      <c r="EG5" s="79"/>
      <c r="EH5" s="79"/>
      <c r="EI5" s="79"/>
      <c r="EJ5" s="79"/>
      <c r="EK5" s="79"/>
      <c r="EL5" s="79"/>
      <c r="EM5" s="79"/>
      <c r="EN5" s="79"/>
      <c r="EO5" s="79"/>
      <c r="EP5" s="79"/>
      <c r="EQ5" s="79"/>
      <c r="ER5" s="79"/>
      <c r="ES5" s="79"/>
      <c r="ET5" s="79"/>
      <c r="EU5" s="79"/>
      <c r="EV5" s="79"/>
      <c r="EW5" s="79"/>
      <c r="EX5" s="79"/>
      <c r="EY5" s="79"/>
      <c r="EZ5" s="79"/>
      <c r="FA5" s="79"/>
      <c r="FB5" s="79"/>
      <c r="FC5" s="79"/>
      <c r="FD5" s="79"/>
      <c r="FE5" s="79"/>
      <c r="FF5" s="79"/>
      <c r="FG5" s="79"/>
      <c r="FH5" s="79"/>
      <c r="FI5" s="79"/>
      <c r="FJ5" s="79"/>
      <c r="FK5" s="79"/>
      <c r="FL5" s="79"/>
      <c r="FM5" s="79"/>
      <c r="FN5" s="79"/>
      <c r="FO5" s="79"/>
      <c r="FP5" s="79"/>
      <c r="FQ5" s="79"/>
      <c r="FR5" s="79"/>
      <c r="FS5" s="79"/>
      <c r="FT5" s="79"/>
      <c r="FU5" s="79"/>
      <c r="FV5" s="79"/>
      <c r="FW5" s="79"/>
      <c r="FX5" s="79"/>
      <c r="FY5" s="79"/>
      <c r="FZ5" s="79"/>
      <c r="GA5" s="79"/>
      <c r="GB5" s="79"/>
      <c r="GC5" s="79"/>
      <c r="GD5" s="79"/>
      <c r="GE5" s="79"/>
      <c r="GF5" s="79"/>
      <c r="GG5" s="79"/>
      <c r="GH5" s="79"/>
      <c r="GI5" s="79"/>
      <c r="GJ5" s="79"/>
      <c r="GK5" s="79"/>
      <c r="GL5" s="79"/>
      <c r="GM5" s="79"/>
      <c r="GN5" s="79"/>
      <c r="GO5" s="79"/>
      <c r="GP5" s="79"/>
      <c r="GQ5" s="79"/>
      <c r="GR5" s="79"/>
      <c r="GS5" s="79"/>
      <c r="GT5" s="79"/>
      <c r="GU5" s="79"/>
      <c r="GV5" s="79"/>
      <c r="GW5" s="79"/>
      <c r="GX5" s="79"/>
      <c r="GY5" s="79"/>
      <c r="GZ5" s="79"/>
      <c r="HA5" s="79"/>
      <c r="HB5" s="79"/>
      <c r="HC5" s="79"/>
      <c r="HD5" s="79"/>
      <c r="HE5" s="79"/>
      <c r="HF5" s="79"/>
      <c r="HG5" s="79"/>
      <c r="HH5" s="79"/>
      <c r="HI5" s="79"/>
      <c r="HJ5" s="79"/>
      <c r="HK5" s="79"/>
      <c r="HL5" s="79"/>
      <c r="HM5" s="79"/>
      <c r="HN5" s="79"/>
      <c r="HO5" s="79"/>
      <c r="HP5" s="79"/>
      <c r="HQ5" s="79"/>
      <c r="HR5" s="79"/>
      <c r="HS5" s="79"/>
      <c r="HT5" s="79"/>
      <c r="HU5" s="79"/>
      <c r="HV5" s="79"/>
      <c r="HW5" s="79"/>
      <c r="HX5" s="79"/>
      <c r="HY5" s="79"/>
      <c r="HZ5" s="79"/>
      <c r="IA5" s="79"/>
      <c r="IB5" s="79"/>
      <c r="IC5" s="79"/>
      <c r="ID5" s="79"/>
      <c r="IE5" s="79"/>
      <c r="IF5" s="79"/>
      <c r="IG5" s="79"/>
      <c r="IH5" s="79"/>
      <c r="II5" s="79"/>
      <c r="IJ5" s="79"/>
      <c r="IK5" s="79"/>
      <c r="IL5" s="79"/>
      <c r="IM5" s="79"/>
      <c r="IN5" s="79"/>
      <c r="IO5" s="79"/>
      <c r="IP5" s="79"/>
      <c r="IQ5" s="79"/>
      <c r="IR5" s="79"/>
      <c r="IS5" s="79"/>
      <c r="IT5" s="79"/>
      <c r="IU5" s="79"/>
      <c r="IV5" s="79"/>
    </row>
    <row r="6" customFormat="false" ht="15.75" hidden="false" customHeight="false" outlineLevel="0" collapsed="false">
      <c r="B6" s="14"/>
      <c r="C6" s="48" t="s">
        <v>484</v>
      </c>
      <c r="D6" s="134" t="n">
        <v>761.67</v>
      </c>
      <c r="E6" s="8"/>
      <c r="F6" s="134" t="n">
        <v>0</v>
      </c>
      <c r="G6" s="8"/>
      <c r="H6" s="134" t="n">
        <v>0</v>
      </c>
      <c r="I6" s="8"/>
      <c r="J6" s="134" t="n">
        <v>0</v>
      </c>
      <c r="K6" s="8"/>
      <c r="L6" s="134" t="n">
        <v>0</v>
      </c>
      <c r="M6" s="8"/>
      <c r="N6" s="134" t="n">
        <v>761.67</v>
      </c>
    </row>
    <row r="7" customFormat="false" ht="15" hidden="false" customHeight="false" outlineLevel="0" collapsed="false">
      <c r="B7" s="14"/>
      <c r="C7" s="48" t="s">
        <v>485</v>
      </c>
      <c r="D7" s="134" t="n">
        <v>277.73</v>
      </c>
      <c r="E7" s="8"/>
      <c r="F7" s="134" t="n">
        <v>0</v>
      </c>
      <c r="G7" s="8"/>
      <c r="H7" s="134" t="n">
        <v>0</v>
      </c>
      <c r="I7" s="8"/>
      <c r="J7" s="134" t="n">
        <v>0</v>
      </c>
      <c r="K7" s="8"/>
      <c r="L7" s="134" t="n">
        <v>0</v>
      </c>
      <c r="M7" s="8"/>
      <c r="N7" s="134" t="n">
        <v>277.73</v>
      </c>
    </row>
    <row r="8" customFormat="false" ht="15" hidden="false" customHeight="false" outlineLevel="0" collapsed="false">
      <c r="B8" s="14"/>
      <c r="C8" s="48" t="s">
        <v>486</v>
      </c>
      <c r="D8" s="134" t="n">
        <v>444.9</v>
      </c>
      <c r="E8" s="8"/>
      <c r="F8" s="134" t="n">
        <v>0</v>
      </c>
      <c r="G8" s="8"/>
      <c r="H8" s="134" t="n">
        <v>0</v>
      </c>
      <c r="I8" s="8"/>
      <c r="J8" s="134" t="n">
        <v>0</v>
      </c>
      <c r="K8" s="8"/>
      <c r="L8" s="134" t="n">
        <v>0</v>
      </c>
      <c r="M8" s="8"/>
      <c r="N8" s="134" t="n">
        <v>444.9</v>
      </c>
    </row>
    <row r="9" customFormat="false" ht="15" hidden="false" customHeight="false" outlineLevel="0" collapsed="false">
      <c r="B9" s="14"/>
      <c r="C9" s="48" t="s">
        <v>487</v>
      </c>
      <c r="D9" s="134" t="n">
        <v>0</v>
      </c>
      <c r="E9" s="8"/>
      <c r="F9" s="134" t="n">
        <v>-5500</v>
      </c>
      <c r="G9" s="8"/>
      <c r="H9" s="134" t="n">
        <v>0</v>
      </c>
      <c r="I9" s="8"/>
      <c r="J9" s="134" t="n">
        <v>0</v>
      </c>
      <c r="K9" s="8"/>
      <c r="L9" s="134" t="n">
        <v>0</v>
      </c>
      <c r="M9" s="8"/>
      <c r="N9" s="134" t="n">
        <v>-5500</v>
      </c>
    </row>
    <row r="10" customFormat="false" ht="15" hidden="false" customHeight="false" outlineLevel="0" collapsed="false">
      <c r="B10" s="14"/>
      <c r="C10" s="48" t="s">
        <v>488</v>
      </c>
      <c r="D10" s="134" t="n">
        <v>500</v>
      </c>
      <c r="E10" s="8"/>
      <c r="F10" s="134" t="n">
        <v>0</v>
      </c>
      <c r="G10" s="8"/>
      <c r="H10" s="134" t="n">
        <v>0</v>
      </c>
      <c r="I10" s="8"/>
      <c r="J10" s="134" t="n">
        <v>0</v>
      </c>
      <c r="K10" s="8"/>
      <c r="L10" s="134" t="n">
        <v>0</v>
      </c>
      <c r="M10" s="8"/>
      <c r="N10" s="134" t="n">
        <v>500</v>
      </c>
    </row>
    <row r="11" customFormat="false" ht="15" hidden="false" customHeight="false" outlineLevel="0" collapsed="false">
      <c r="B11" s="14"/>
      <c r="C11" s="48" t="s">
        <v>489</v>
      </c>
      <c r="D11" s="134" t="n">
        <v>292.85</v>
      </c>
      <c r="E11" s="8"/>
      <c r="F11" s="134" t="n">
        <v>0</v>
      </c>
      <c r="G11" s="8"/>
      <c r="H11" s="134" t="n">
        <v>0</v>
      </c>
      <c r="I11" s="8"/>
      <c r="J11" s="134" t="n">
        <v>0</v>
      </c>
      <c r="K11" s="8"/>
      <c r="L11" s="134" t="n">
        <v>0</v>
      </c>
      <c r="M11" s="8"/>
      <c r="N11" s="134" t="n">
        <v>292.85</v>
      </c>
    </row>
    <row r="12" customFormat="false" ht="15" hidden="false" customHeight="false" outlineLevel="0" collapsed="false">
      <c r="B12" s="14"/>
      <c r="C12" s="48" t="s">
        <v>490</v>
      </c>
      <c r="D12" s="134" t="n">
        <v>18152.17</v>
      </c>
      <c r="E12" s="8"/>
      <c r="F12" s="134" t="n">
        <v>0</v>
      </c>
      <c r="G12" s="8"/>
      <c r="H12" s="134" t="n">
        <v>0</v>
      </c>
      <c r="I12" s="8"/>
      <c r="J12" s="134" t="n">
        <v>0</v>
      </c>
      <c r="K12" s="8"/>
      <c r="L12" s="134" t="n">
        <v>0</v>
      </c>
      <c r="M12" s="8"/>
      <c r="N12" s="134" t="n">
        <v>18152.17</v>
      </c>
    </row>
    <row r="13" customFormat="false" ht="15" hidden="false" customHeight="false" outlineLevel="0" collapsed="false">
      <c r="B13" s="14"/>
      <c r="C13" s="48" t="s">
        <v>491</v>
      </c>
      <c r="D13" s="134" t="n">
        <v>0</v>
      </c>
      <c r="E13" s="8"/>
      <c r="F13" s="134" t="n">
        <v>36.9</v>
      </c>
      <c r="G13" s="8"/>
      <c r="H13" s="134" t="n">
        <v>0</v>
      </c>
      <c r="I13" s="8"/>
      <c r="J13" s="134" t="n">
        <v>0</v>
      </c>
      <c r="K13" s="8"/>
      <c r="L13" s="134" t="n">
        <v>0</v>
      </c>
      <c r="M13" s="8"/>
      <c r="N13" s="134" t="n">
        <v>36.9</v>
      </c>
    </row>
    <row r="14" customFormat="false" ht="15" hidden="false" customHeight="false" outlineLevel="0" collapsed="false">
      <c r="B14" s="14"/>
      <c r="C14" s="48" t="s">
        <v>492</v>
      </c>
      <c r="D14" s="134" t="n">
        <v>0</v>
      </c>
      <c r="E14" s="8"/>
      <c r="F14" s="134" t="n">
        <v>2800</v>
      </c>
      <c r="G14" s="8"/>
      <c r="H14" s="134" t="n">
        <v>0</v>
      </c>
      <c r="I14" s="8"/>
      <c r="J14" s="134" t="n">
        <v>0</v>
      </c>
      <c r="K14" s="8"/>
      <c r="L14" s="134" t="n">
        <v>0</v>
      </c>
      <c r="M14" s="8"/>
      <c r="N14" s="134" t="n">
        <v>2800</v>
      </c>
    </row>
    <row r="15" customFormat="false" ht="15" hidden="false" customHeight="false" outlineLevel="0" collapsed="false">
      <c r="B15" s="14"/>
      <c r="C15" s="48" t="s">
        <v>493</v>
      </c>
      <c r="D15" s="134" t="n">
        <v>0</v>
      </c>
      <c r="E15" s="8"/>
      <c r="F15" s="134" t="n">
        <v>63.49</v>
      </c>
      <c r="G15" s="8"/>
      <c r="H15" s="134" t="n">
        <v>0</v>
      </c>
      <c r="I15" s="8"/>
      <c r="J15" s="134" t="n">
        <v>0</v>
      </c>
      <c r="K15" s="8"/>
      <c r="L15" s="134" t="n">
        <v>0</v>
      </c>
      <c r="M15" s="8"/>
      <c r="N15" s="134" t="n">
        <v>63.49</v>
      </c>
    </row>
    <row r="16" customFormat="false" ht="15" hidden="false" customHeight="false" outlineLevel="0" collapsed="false">
      <c r="B16" s="14"/>
      <c r="C16" s="48" t="s">
        <v>494</v>
      </c>
      <c r="D16" s="134" t="n">
        <v>749</v>
      </c>
      <c r="E16" s="8"/>
      <c r="F16" s="134" t="n">
        <v>680</v>
      </c>
      <c r="G16" s="8"/>
      <c r="H16" s="134" t="n">
        <v>0</v>
      </c>
      <c r="I16" s="8"/>
      <c r="J16" s="134" t="n">
        <v>0</v>
      </c>
      <c r="K16" s="8"/>
      <c r="L16" s="134" t="n">
        <v>0</v>
      </c>
      <c r="M16" s="8"/>
      <c r="N16" s="134" t="n">
        <v>1429</v>
      </c>
    </row>
    <row r="17" customFormat="false" ht="15" hidden="false" customHeight="false" outlineLevel="0" collapsed="false">
      <c r="B17" s="14"/>
      <c r="C17" s="48" t="s">
        <v>495</v>
      </c>
      <c r="D17" s="134" t="n">
        <v>0</v>
      </c>
      <c r="E17" s="8"/>
      <c r="F17" s="134" t="n">
        <v>6786.37</v>
      </c>
      <c r="G17" s="8"/>
      <c r="H17" s="134" t="n">
        <v>0</v>
      </c>
      <c r="I17" s="8"/>
      <c r="J17" s="134" t="n">
        <v>0</v>
      </c>
      <c r="K17" s="8"/>
      <c r="L17" s="134" t="n">
        <v>0</v>
      </c>
      <c r="M17" s="8"/>
      <c r="N17" s="134" t="n">
        <v>6786.37</v>
      </c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</row>
    <row r="18" customFormat="false" ht="15" hidden="false" customHeight="false" outlineLevel="0" collapsed="false">
      <c r="B18" s="14"/>
      <c r="C18" s="48" t="s">
        <v>496</v>
      </c>
      <c r="D18" s="134" t="n">
        <v>0</v>
      </c>
      <c r="E18" s="8"/>
      <c r="F18" s="134" t="n">
        <v>5622</v>
      </c>
      <c r="G18" s="8"/>
      <c r="H18" s="134" t="n">
        <v>0</v>
      </c>
      <c r="I18" s="8"/>
      <c r="J18" s="134" t="n">
        <v>0</v>
      </c>
      <c r="K18" s="8"/>
      <c r="L18" s="134" t="n">
        <v>0</v>
      </c>
      <c r="M18" s="8"/>
      <c r="N18" s="134" t="n">
        <v>5622</v>
      </c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</row>
    <row r="19" customFormat="false" ht="15" hidden="false" customHeight="false" outlineLevel="0" collapsed="false">
      <c r="B19" s="14"/>
      <c r="C19" s="48" t="s">
        <v>497</v>
      </c>
      <c r="D19" s="134" t="n">
        <v>0</v>
      </c>
      <c r="E19" s="8"/>
      <c r="F19" s="134" t="n">
        <v>522</v>
      </c>
      <c r="G19" s="8"/>
      <c r="H19" s="134" t="n">
        <v>0</v>
      </c>
      <c r="I19" s="8"/>
      <c r="J19" s="134" t="n">
        <v>0</v>
      </c>
      <c r="K19" s="8"/>
      <c r="L19" s="134" t="n">
        <v>0</v>
      </c>
      <c r="M19" s="8"/>
      <c r="N19" s="134" t="n">
        <v>522</v>
      </c>
    </row>
    <row r="20" customFormat="false" ht="15" hidden="false" customHeight="false" outlineLevel="0" collapsed="false">
      <c r="B20" s="14"/>
      <c r="C20" s="48" t="s">
        <v>498</v>
      </c>
      <c r="D20" s="134" t="n">
        <v>43979.53</v>
      </c>
      <c r="E20" s="8"/>
      <c r="F20" s="134" t="n">
        <v>-0.02</v>
      </c>
      <c r="G20" s="8"/>
      <c r="H20" s="134" t="n">
        <v>0.02</v>
      </c>
      <c r="I20" s="8"/>
      <c r="J20" s="134" t="n">
        <v>0</v>
      </c>
      <c r="K20" s="8"/>
      <c r="L20" s="134" t="n">
        <v>0</v>
      </c>
      <c r="M20" s="8"/>
      <c r="N20" s="134" t="n">
        <v>43979.53</v>
      </c>
    </row>
    <row r="21" customFormat="false" ht="15.75" hidden="false" customHeight="false" outlineLevel="0" collapsed="false">
      <c r="B21" s="14"/>
      <c r="C21" s="48" t="s">
        <v>499</v>
      </c>
      <c r="D21" s="134" t="n">
        <v>3922.95</v>
      </c>
      <c r="E21" s="8"/>
      <c r="F21" s="134" t="n">
        <v>0</v>
      </c>
      <c r="G21" s="8"/>
      <c r="H21" s="134" t="n">
        <v>0</v>
      </c>
      <c r="I21" s="8"/>
      <c r="J21" s="134" t="n">
        <v>0</v>
      </c>
      <c r="K21" s="8"/>
      <c r="L21" s="134" t="n">
        <v>0</v>
      </c>
      <c r="M21" s="8"/>
      <c r="N21" s="134" t="n">
        <v>3922.95</v>
      </c>
    </row>
    <row r="22" customFormat="false" ht="15.75" hidden="false" customHeight="false" outlineLevel="0" collapsed="false">
      <c r="B22" s="48" t="s">
        <v>477</v>
      </c>
      <c r="C22" s="14"/>
      <c r="D22" s="138" t="n">
        <v>69080.8</v>
      </c>
      <c r="E22" s="14"/>
      <c r="F22" s="138" t="n">
        <v>11010.74</v>
      </c>
      <c r="G22" s="14"/>
      <c r="H22" s="138" t="n">
        <v>0.02</v>
      </c>
      <c r="I22" s="14"/>
      <c r="J22" s="138" t="n">
        <v>0</v>
      </c>
      <c r="K22" s="14"/>
      <c r="L22" s="138" t="n">
        <v>0</v>
      </c>
      <c r="M22" s="14"/>
      <c r="N22" s="138" t="n">
        <v>80091.56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T161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5"/>
  <cols>
    <col collapsed="false" hidden="false" max="1" min="1" style="0" width="2.94387755102041"/>
    <col collapsed="false" hidden="false" max="2" min="2" style="0" width="48.7397959183673"/>
    <col collapsed="false" hidden="false" max="4" min="3" style="0" width="2.63775510204082"/>
    <col collapsed="false" hidden="false" max="5" min="5" style="0" width="16.9285714285714"/>
    <col collapsed="false" hidden="false" max="6" min="6" style="0" width="2.63775510204082"/>
    <col collapsed="false" hidden="false" max="7" min="7" style="0" width="10.2397959183673"/>
    <col collapsed="false" hidden="false" max="8" min="8" style="0" width="2.63775510204082"/>
    <col collapsed="false" hidden="false" max="9" min="9" style="0" width="20.0255102040816"/>
    <col collapsed="false" hidden="false" max="10" min="10" style="0" width="2.63775510204082"/>
    <col collapsed="false" hidden="false" max="11" min="11" style="0" width="6.36224489795918"/>
    <col collapsed="false" hidden="false" max="12" min="12" style="0" width="2.63775510204082"/>
    <col collapsed="false" hidden="false" max="13" min="13" style="0" width="36.3316326530612"/>
    <col collapsed="false" hidden="false" max="14" min="14" style="0" width="2.63775510204082"/>
    <col collapsed="false" hidden="false" max="15" min="15" style="0" width="36.3316326530612"/>
    <col collapsed="false" hidden="false" max="16" min="16" style="0" width="2.63775510204082"/>
    <col collapsed="false" hidden="false" max="17" min="17" style="0" width="36.3316326530612"/>
    <col collapsed="false" hidden="false" max="18" min="18" style="0" width="2.63775510204082"/>
    <col collapsed="false" hidden="false" max="19" min="19" style="0" width="11.7959183673469"/>
    <col collapsed="false" hidden="false" max="20" min="20" style="0" width="2.63775510204082"/>
    <col collapsed="false" hidden="false" max="21" min="21" style="0" width="11.7959183673469"/>
    <col collapsed="false" hidden="false" max="22" min="22" style="0" width="2.63775510204082"/>
    <col collapsed="false" hidden="false" max="23" min="23" style="0" width="13.6632653061225"/>
    <col collapsed="false" hidden="false" max="254" min="24" style="0" width="12.7244897959184"/>
    <col collapsed="false" hidden="false" max="256" min="255" style="0" width="12.5714285714286"/>
    <col collapsed="false" hidden="false" max="1025" min="257" style="0" width="11.5204081632653"/>
  </cols>
  <sheetData>
    <row r="1" customFormat="false" ht="15.75" hidden="false" customHeight="false" outlineLevel="0" collapsed="false">
      <c r="B1" s="2" t="s">
        <v>1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7"/>
    </row>
    <row r="2" customFormat="false" ht="18" hidden="false" customHeight="false" outlineLevel="0" collapsed="false">
      <c r="B2" s="4" t="s">
        <v>500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7"/>
    </row>
    <row r="3" customFormat="false" ht="15" hidden="false" customHeight="false" outlineLevel="0" collapsed="false">
      <c r="B3" s="6" t="s">
        <v>3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132" t="s">
        <v>87</v>
      </c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  <c r="HZ3" s="79"/>
      <c r="IA3" s="79"/>
      <c r="IB3" s="79"/>
      <c r="IC3" s="79"/>
      <c r="ID3" s="79"/>
      <c r="IE3" s="79"/>
      <c r="IF3" s="79"/>
      <c r="IG3" s="79"/>
      <c r="IH3" s="79"/>
      <c r="II3" s="79"/>
      <c r="IJ3" s="79"/>
      <c r="IK3" s="79"/>
      <c r="IL3" s="79"/>
      <c r="IM3" s="79"/>
      <c r="IN3" s="79"/>
      <c r="IO3" s="79"/>
      <c r="IP3" s="79"/>
      <c r="IQ3" s="79"/>
      <c r="IR3" s="79"/>
      <c r="IS3" s="79"/>
      <c r="IT3" s="79"/>
    </row>
    <row r="4" customFormat="false" ht="15" hidden="false" customHeight="false" outlineLevel="0" collapsed="false"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  <c r="IK4" s="79"/>
      <c r="IL4" s="79"/>
      <c r="IM4" s="79"/>
      <c r="IN4" s="79"/>
      <c r="IO4" s="79"/>
      <c r="IP4" s="79"/>
      <c r="IQ4" s="79"/>
      <c r="IR4" s="79"/>
      <c r="IS4" s="79"/>
      <c r="IT4" s="79"/>
    </row>
    <row r="5" customFormat="false" ht="15.75" hidden="false" customHeight="false" outlineLevel="0" collapsed="false">
      <c r="A5" s="79"/>
      <c r="B5" s="79"/>
      <c r="C5" s="79"/>
      <c r="D5" s="79"/>
      <c r="E5" s="79"/>
      <c r="G5" s="133" t="s">
        <v>501</v>
      </c>
      <c r="H5" s="79"/>
      <c r="I5" s="133" t="s">
        <v>502</v>
      </c>
      <c r="J5" s="79"/>
      <c r="K5" s="133" t="s">
        <v>503</v>
      </c>
      <c r="L5" s="79"/>
      <c r="M5" s="133" t="s">
        <v>504</v>
      </c>
      <c r="N5" s="79"/>
      <c r="O5" s="133" t="s">
        <v>505</v>
      </c>
      <c r="P5" s="79"/>
      <c r="Q5" s="133" t="s">
        <v>506</v>
      </c>
      <c r="R5" s="79"/>
      <c r="S5" s="133" t="s">
        <v>507</v>
      </c>
      <c r="T5" s="79"/>
      <c r="U5" s="133" t="s">
        <v>508</v>
      </c>
      <c r="V5" s="79"/>
      <c r="W5" s="133" t="s">
        <v>509</v>
      </c>
      <c r="X5" s="79"/>
      <c r="Y5" s="133" t="s">
        <v>510</v>
      </c>
      <c r="Z5" s="79"/>
    </row>
    <row r="6" customFormat="false" ht="15.75" hidden="false" customHeight="false" outlineLevel="0" collapsed="false">
      <c r="A6" s="14"/>
      <c r="B6" s="48" t="s">
        <v>511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1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2" t="n">
        <v>0</v>
      </c>
    </row>
    <row r="7" customFormat="false" ht="15" hidden="false" customHeight="false" outlineLevel="0" collapsed="false">
      <c r="A7" s="8"/>
      <c r="B7" s="143" t="s">
        <v>512</v>
      </c>
      <c r="C7" s="8"/>
      <c r="D7" s="8"/>
      <c r="E7" s="8"/>
      <c r="F7" s="8"/>
      <c r="G7" s="8"/>
      <c r="H7" s="8"/>
      <c r="I7" s="8"/>
      <c r="J7" s="8"/>
      <c r="K7" s="8"/>
      <c r="L7" s="8"/>
      <c r="M7" s="144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134" t="n">
        <v>0</v>
      </c>
    </row>
    <row r="8" customFormat="false" ht="15" hidden="false" customHeight="false" outlineLevel="0" collapsed="false">
      <c r="A8" s="14"/>
      <c r="B8" s="48" t="s">
        <v>513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1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2" t="n">
        <v>0</v>
      </c>
    </row>
    <row r="9" customFormat="false" ht="15" hidden="false" customHeight="false" outlineLevel="0" collapsed="false">
      <c r="A9" s="8"/>
      <c r="B9" s="143" t="s">
        <v>514</v>
      </c>
      <c r="C9" s="8"/>
      <c r="D9" s="8"/>
      <c r="E9" s="8"/>
      <c r="F9" s="8"/>
      <c r="G9" s="8"/>
      <c r="H9" s="8"/>
      <c r="I9" s="8"/>
      <c r="J9" s="8"/>
      <c r="K9" s="8"/>
      <c r="L9" s="8"/>
      <c r="M9" s="144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134" t="n">
        <v>0</v>
      </c>
    </row>
    <row r="10" customFormat="false" ht="15" hidden="false" customHeight="false" outlineLevel="0" collapsed="false">
      <c r="A10" s="14"/>
      <c r="B10" s="48" t="s">
        <v>515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1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2" t="n">
        <v>0</v>
      </c>
    </row>
    <row r="11" customFormat="false" ht="15" hidden="false" customHeight="false" outlineLevel="0" collapsed="false">
      <c r="A11" s="8"/>
      <c r="B11" s="143" t="s">
        <v>516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144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134" t="n">
        <v>0</v>
      </c>
    </row>
    <row r="12" customFormat="false" ht="15" hidden="false" customHeight="false" outlineLevel="0" collapsed="false">
      <c r="A12" s="14"/>
      <c r="B12" s="48" t="s">
        <v>517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1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2" t="n">
        <v>0</v>
      </c>
    </row>
    <row r="13" customFormat="false" ht="15" hidden="false" customHeight="false" outlineLevel="0" collapsed="false">
      <c r="A13" s="8"/>
      <c r="B13" s="143" t="s">
        <v>518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144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134" t="n">
        <v>0</v>
      </c>
    </row>
    <row r="14" customFormat="false" ht="15" hidden="false" customHeight="false" outlineLevel="0" collapsed="false">
      <c r="A14" s="14"/>
      <c r="B14" s="48" t="s">
        <v>519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1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2" t="n">
        <v>0</v>
      </c>
    </row>
    <row r="15" customFormat="false" ht="15" hidden="false" customHeight="false" outlineLevel="0" collapsed="false">
      <c r="A15" s="8"/>
      <c r="B15" s="143" t="s">
        <v>520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144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134" t="n">
        <v>0</v>
      </c>
    </row>
    <row r="16" customFormat="false" ht="15" hidden="false" customHeight="false" outlineLevel="0" collapsed="false">
      <c r="A16" s="14"/>
      <c r="B16" s="48" t="s">
        <v>521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1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2" t="n">
        <v>0</v>
      </c>
    </row>
    <row r="17" customFormat="false" ht="15" hidden="false" customHeight="false" outlineLevel="0" collapsed="false">
      <c r="A17" s="8"/>
      <c r="B17" s="143" t="s">
        <v>522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144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134" t="n">
        <v>0</v>
      </c>
    </row>
    <row r="18" customFormat="false" ht="15" hidden="false" customHeight="false" outlineLevel="0" collapsed="false">
      <c r="A18" s="14"/>
      <c r="B18" s="48" t="s">
        <v>523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1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2" t="n">
        <v>0</v>
      </c>
    </row>
    <row r="19" customFormat="false" ht="15" hidden="false" customHeight="false" outlineLevel="0" collapsed="false">
      <c r="A19" s="8"/>
      <c r="B19" s="143" t="s">
        <v>524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144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134" t="n">
        <v>0</v>
      </c>
    </row>
    <row r="20" customFormat="false" ht="15" hidden="false" customHeight="false" outlineLevel="0" collapsed="false">
      <c r="A20" s="14"/>
      <c r="B20" s="48" t="s">
        <v>374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1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2" t="n">
        <v>339715.72</v>
      </c>
    </row>
    <row r="21" customFormat="false" ht="15" hidden="false" customHeight="false" outlineLevel="0" collapsed="false">
      <c r="A21" s="8"/>
      <c r="B21" s="8"/>
      <c r="C21" s="8"/>
      <c r="D21" s="8"/>
      <c r="E21" s="8"/>
      <c r="F21" s="8"/>
      <c r="G21" s="143" t="s">
        <v>525</v>
      </c>
      <c r="H21" s="8"/>
      <c r="I21" s="145" t="n">
        <v>43221</v>
      </c>
      <c r="J21" s="8"/>
      <c r="K21" s="143" t="s">
        <v>526</v>
      </c>
      <c r="L21" s="8"/>
      <c r="M21" s="144"/>
      <c r="N21" s="8"/>
      <c r="O21" s="143" t="s">
        <v>527</v>
      </c>
      <c r="P21" s="8"/>
      <c r="Q21" s="143" t="s">
        <v>528</v>
      </c>
      <c r="R21" s="8"/>
      <c r="S21" s="143" t="s">
        <v>409</v>
      </c>
      <c r="T21" s="8"/>
      <c r="U21" s="8"/>
      <c r="V21" s="8"/>
      <c r="W21" s="134" t="n">
        <v>1436.25</v>
      </c>
      <c r="X21" s="8"/>
      <c r="Y21" s="134" t="n">
        <v>338279.47</v>
      </c>
    </row>
    <row r="22" customFormat="false" ht="15" hidden="false" customHeight="false" outlineLevel="0" collapsed="false">
      <c r="A22" s="8"/>
      <c r="B22" s="8"/>
      <c r="C22" s="8"/>
      <c r="D22" s="8"/>
      <c r="E22" s="8"/>
      <c r="F22" s="8"/>
      <c r="G22" s="143" t="s">
        <v>529</v>
      </c>
      <c r="H22" s="8"/>
      <c r="I22" s="145" t="n">
        <v>43222</v>
      </c>
      <c r="J22" s="8"/>
      <c r="K22" s="143" t="s">
        <v>530</v>
      </c>
      <c r="L22" s="8"/>
      <c r="M22" s="144"/>
      <c r="N22" s="8"/>
      <c r="O22" s="143" t="s">
        <v>531</v>
      </c>
      <c r="P22" s="8"/>
      <c r="Q22" s="143" t="s">
        <v>532</v>
      </c>
      <c r="R22" s="8"/>
      <c r="S22" s="143" t="s">
        <v>305</v>
      </c>
      <c r="T22" s="8"/>
      <c r="U22" s="8"/>
      <c r="V22" s="8"/>
      <c r="W22" s="134" t="n">
        <v>25</v>
      </c>
      <c r="X22" s="8"/>
      <c r="Y22" s="134" t="n">
        <v>338254.47</v>
      </c>
    </row>
    <row r="23" customFormat="false" ht="15" hidden="false" customHeight="false" outlineLevel="0" collapsed="false">
      <c r="A23" s="8"/>
      <c r="B23" s="8"/>
      <c r="C23" s="8"/>
      <c r="D23" s="8"/>
      <c r="E23" s="8"/>
      <c r="F23" s="8"/>
      <c r="G23" s="143" t="s">
        <v>525</v>
      </c>
      <c r="H23" s="8"/>
      <c r="I23" s="145" t="n">
        <v>43223</v>
      </c>
      <c r="J23" s="8"/>
      <c r="K23" s="143" t="s">
        <v>533</v>
      </c>
      <c r="L23" s="8"/>
      <c r="M23" s="144"/>
      <c r="N23" s="8"/>
      <c r="O23" s="143" t="s">
        <v>534</v>
      </c>
      <c r="P23" s="8"/>
      <c r="Q23" s="143" t="s">
        <v>535</v>
      </c>
      <c r="R23" s="8"/>
      <c r="S23" s="143" t="s">
        <v>409</v>
      </c>
      <c r="T23" s="8"/>
      <c r="U23" s="8"/>
      <c r="V23" s="8"/>
      <c r="W23" s="134" t="n">
        <v>2000</v>
      </c>
      <c r="X23" s="8"/>
      <c r="Y23" s="134" t="n">
        <v>336254.47</v>
      </c>
    </row>
    <row r="24" customFormat="false" ht="15" hidden="false" customHeight="false" outlineLevel="0" collapsed="false">
      <c r="A24" s="8"/>
      <c r="B24" s="8"/>
      <c r="C24" s="8"/>
      <c r="D24" s="8"/>
      <c r="E24" s="8"/>
      <c r="F24" s="8"/>
      <c r="G24" s="143" t="s">
        <v>525</v>
      </c>
      <c r="H24" s="8"/>
      <c r="I24" s="145" t="n">
        <v>43224</v>
      </c>
      <c r="J24" s="8"/>
      <c r="K24" s="143" t="s">
        <v>530</v>
      </c>
      <c r="L24" s="8"/>
      <c r="M24" s="144"/>
      <c r="N24" s="8"/>
      <c r="O24" s="143" t="s">
        <v>536</v>
      </c>
      <c r="P24" s="8"/>
      <c r="Q24" s="143" t="s">
        <v>537</v>
      </c>
      <c r="R24" s="8"/>
      <c r="S24" s="143" t="s">
        <v>409</v>
      </c>
      <c r="T24" s="8"/>
      <c r="U24" s="134" t="n">
        <v>0</v>
      </c>
      <c r="V24" s="8"/>
      <c r="W24" s="8"/>
      <c r="X24" s="8"/>
      <c r="Y24" s="134" t="n">
        <v>336254.47</v>
      </c>
    </row>
    <row r="25" customFormat="false" ht="15" hidden="false" customHeight="false" outlineLevel="0" collapsed="false">
      <c r="A25" s="8"/>
      <c r="B25" s="8"/>
      <c r="C25" s="8"/>
      <c r="D25" s="8"/>
      <c r="E25" s="8"/>
      <c r="F25" s="8"/>
      <c r="G25" s="143" t="s">
        <v>538</v>
      </c>
      <c r="H25" s="8"/>
      <c r="I25" s="145" t="n">
        <v>43224</v>
      </c>
      <c r="J25" s="8"/>
      <c r="K25" s="143" t="s">
        <v>539</v>
      </c>
      <c r="L25" s="8"/>
      <c r="M25" s="144"/>
      <c r="N25" s="8"/>
      <c r="O25" s="143" t="s">
        <v>540</v>
      </c>
      <c r="P25" s="8"/>
      <c r="Q25" s="143" t="s">
        <v>541</v>
      </c>
      <c r="R25" s="8"/>
      <c r="S25" s="143" t="s">
        <v>381</v>
      </c>
      <c r="T25" s="8"/>
      <c r="U25" s="8"/>
      <c r="V25" s="8"/>
      <c r="W25" s="134" t="n">
        <v>3376.97</v>
      </c>
      <c r="X25" s="8"/>
      <c r="Y25" s="134" t="n">
        <v>332877.5</v>
      </c>
    </row>
    <row r="26" customFormat="false" ht="15" hidden="false" customHeight="false" outlineLevel="0" collapsed="false">
      <c r="A26" s="8"/>
      <c r="B26" s="8"/>
      <c r="C26" s="8"/>
      <c r="D26" s="8"/>
      <c r="E26" s="8"/>
      <c r="F26" s="8"/>
      <c r="G26" s="143" t="s">
        <v>529</v>
      </c>
      <c r="H26" s="8"/>
      <c r="I26" s="145" t="n">
        <v>43228</v>
      </c>
      <c r="J26" s="8"/>
      <c r="K26" s="143" t="s">
        <v>530</v>
      </c>
      <c r="L26" s="8"/>
      <c r="M26" s="144"/>
      <c r="N26" s="8"/>
      <c r="O26" s="143" t="s">
        <v>531</v>
      </c>
      <c r="P26" s="8"/>
      <c r="Q26" s="143" t="s">
        <v>542</v>
      </c>
      <c r="R26" s="8"/>
      <c r="S26" s="143" t="s">
        <v>305</v>
      </c>
      <c r="T26" s="8"/>
      <c r="U26" s="8"/>
      <c r="V26" s="8"/>
      <c r="W26" s="134" t="n">
        <v>20</v>
      </c>
      <c r="X26" s="8"/>
      <c r="Y26" s="134" t="n">
        <v>332857.5</v>
      </c>
    </row>
    <row r="27" customFormat="false" ht="15" hidden="false" customHeight="false" outlineLevel="0" collapsed="false">
      <c r="A27" s="8"/>
      <c r="B27" s="8"/>
      <c r="C27" s="8"/>
      <c r="D27" s="8"/>
      <c r="E27" s="8"/>
      <c r="F27" s="8"/>
      <c r="G27" s="143" t="s">
        <v>543</v>
      </c>
      <c r="H27" s="8"/>
      <c r="I27" s="145" t="n">
        <v>43228</v>
      </c>
      <c r="J27" s="8"/>
      <c r="K27" s="143" t="s">
        <v>544</v>
      </c>
      <c r="L27" s="8"/>
      <c r="M27" s="144"/>
      <c r="N27" s="8"/>
      <c r="O27" s="8"/>
      <c r="P27" s="8"/>
      <c r="Q27" s="143" t="s">
        <v>543</v>
      </c>
      <c r="R27" s="8"/>
      <c r="S27" s="143" t="s">
        <v>545</v>
      </c>
      <c r="T27" s="8"/>
      <c r="U27" s="134" t="n">
        <v>17443.62</v>
      </c>
      <c r="V27" s="8"/>
      <c r="W27" s="8"/>
      <c r="X27" s="8"/>
      <c r="Y27" s="134" t="n">
        <v>350301.12</v>
      </c>
    </row>
    <row r="28" customFormat="false" ht="15" hidden="false" customHeight="false" outlineLevel="0" collapsed="false">
      <c r="A28" s="8"/>
      <c r="B28" s="8"/>
      <c r="C28" s="8"/>
      <c r="D28" s="8"/>
      <c r="E28" s="8"/>
      <c r="F28" s="8"/>
      <c r="G28" s="143" t="s">
        <v>538</v>
      </c>
      <c r="H28" s="8"/>
      <c r="I28" s="145" t="n">
        <v>43229</v>
      </c>
      <c r="J28" s="8"/>
      <c r="K28" s="143" t="s">
        <v>546</v>
      </c>
      <c r="L28" s="8"/>
      <c r="M28" s="144"/>
      <c r="N28" s="8"/>
      <c r="O28" s="143" t="s">
        <v>540</v>
      </c>
      <c r="P28" s="8"/>
      <c r="Q28" s="143" t="s">
        <v>547</v>
      </c>
      <c r="R28" s="8"/>
      <c r="S28" s="143" t="s">
        <v>381</v>
      </c>
      <c r="T28" s="8"/>
      <c r="U28" s="8"/>
      <c r="V28" s="8"/>
      <c r="W28" s="134" t="n">
        <v>34487.63</v>
      </c>
      <c r="X28" s="8"/>
      <c r="Y28" s="134" t="n">
        <v>315813.49</v>
      </c>
    </row>
    <row r="29" customFormat="false" ht="15" hidden="false" customHeight="false" outlineLevel="0" collapsed="false">
      <c r="A29" s="8"/>
      <c r="B29" s="8"/>
      <c r="C29" s="8"/>
      <c r="D29" s="8"/>
      <c r="E29" s="8"/>
      <c r="F29" s="8"/>
      <c r="G29" s="143" t="s">
        <v>525</v>
      </c>
      <c r="H29" s="8"/>
      <c r="I29" s="145" t="n">
        <v>43229</v>
      </c>
      <c r="J29" s="8"/>
      <c r="K29" s="143" t="s">
        <v>548</v>
      </c>
      <c r="L29" s="8"/>
      <c r="M29" s="144"/>
      <c r="N29" s="8"/>
      <c r="O29" s="143" t="s">
        <v>531</v>
      </c>
      <c r="P29" s="8"/>
      <c r="Q29" s="143" t="s">
        <v>549</v>
      </c>
      <c r="R29" s="8"/>
      <c r="S29" s="143" t="s">
        <v>409</v>
      </c>
      <c r="T29" s="8"/>
      <c r="U29" s="8"/>
      <c r="V29" s="8"/>
      <c r="W29" s="134" t="n">
        <v>3541.87</v>
      </c>
      <c r="X29" s="8"/>
      <c r="Y29" s="134" t="n">
        <v>312271.62</v>
      </c>
    </row>
    <row r="30" customFormat="false" ht="15" hidden="false" customHeight="false" outlineLevel="0" collapsed="false">
      <c r="A30" s="8"/>
      <c r="B30" s="8"/>
      <c r="C30" s="8"/>
      <c r="D30" s="8"/>
      <c r="E30" s="8"/>
      <c r="F30" s="8"/>
      <c r="G30" s="143" t="s">
        <v>529</v>
      </c>
      <c r="H30" s="8"/>
      <c r="I30" s="145" t="n">
        <v>43229</v>
      </c>
      <c r="J30" s="8"/>
      <c r="K30" s="143" t="s">
        <v>548</v>
      </c>
      <c r="L30" s="8"/>
      <c r="M30" s="144"/>
      <c r="N30" s="8"/>
      <c r="O30" s="143" t="s">
        <v>531</v>
      </c>
      <c r="P30" s="8"/>
      <c r="Q30" s="143" t="s">
        <v>550</v>
      </c>
      <c r="R30" s="8"/>
      <c r="S30" s="143" t="s">
        <v>380</v>
      </c>
      <c r="T30" s="8"/>
      <c r="U30" s="8"/>
      <c r="V30" s="8"/>
      <c r="W30" s="134" t="n">
        <v>125000</v>
      </c>
      <c r="X30" s="8"/>
      <c r="Y30" s="134" t="n">
        <v>187271.62</v>
      </c>
    </row>
    <row r="31" customFormat="false" ht="15" hidden="false" customHeight="false" outlineLevel="0" collapsed="false">
      <c r="A31" s="8"/>
      <c r="B31" s="8"/>
      <c r="C31" s="8"/>
      <c r="D31" s="8"/>
      <c r="E31" s="8"/>
      <c r="F31" s="8"/>
      <c r="G31" s="143" t="s">
        <v>529</v>
      </c>
      <c r="H31" s="8"/>
      <c r="I31" s="145" t="n">
        <v>43229</v>
      </c>
      <c r="J31" s="8"/>
      <c r="K31" s="143" t="s">
        <v>530</v>
      </c>
      <c r="L31" s="8"/>
      <c r="M31" s="144"/>
      <c r="N31" s="8"/>
      <c r="O31" s="143" t="s">
        <v>551</v>
      </c>
      <c r="P31" s="8"/>
      <c r="Q31" s="143" t="s">
        <v>552</v>
      </c>
      <c r="R31" s="8"/>
      <c r="S31" s="143" t="s">
        <v>307</v>
      </c>
      <c r="T31" s="8"/>
      <c r="U31" s="8"/>
      <c r="V31" s="8"/>
      <c r="W31" s="134" t="n">
        <v>100</v>
      </c>
      <c r="X31" s="8"/>
      <c r="Y31" s="134" t="n">
        <v>187171.62</v>
      </c>
    </row>
    <row r="32" customFormat="false" ht="15" hidden="false" customHeight="false" outlineLevel="0" collapsed="false">
      <c r="A32" s="8"/>
      <c r="B32" s="8"/>
      <c r="C32" s="8"/>
      <c r="D32" s="8"/>
      <c r="E32" s="8"/>
      <c r="F32" s="8"/>
      <c r="G32" s="143" t="s">
        <v>525</v>
      </c>
      <c r="H32" s="8"/>
      <c r="I32" s="145" t="n">
        <v>43229</v>
      </c>
      <c r="J32" s="8"/>
      <c r="K32" s="143" t="s">
        <v>530</v>
      </c>
      <c r="L32" s="8"/>
      <c r="M32" s="144"/>
      <c r="N32" s="8"/>
      <c r="O32" s="143" t="s">
        <v>498</v>
      </c>
      <c r="P32" s="8"/>
      <c r="Q32" s="8"/>
      <c r="R32" s="8"/>
      <c r="S32" s="143" t="s">
        <v>409</v>
      </c>
      <c r="T32" s="8"/>
      <c r="U32" s="8"/>
      <c r="V32" s="8"/>
      <c r="W32" s="134" t="n">
        <v>44681.68</v>
      </c>
      <c r="X32" s="8"/>
      <c r="Y32" s="134" t="n">
        <v>142489.94</v>
      </c>
    </row>
    <row r="33" customFormat="false" ht="15" hidden="false" customHeight="false" outlineLevel="0" collapsed="false">
      <c r="A33" s="8"/>
      <c r="B33" s="8"/>
      <c r="C33" s="8"/>
      <c r="D33" s="8"/>
      <c r="E33" s="8"/>
      <c r="F33" s="8"/>
      <c r="G33" s="143" t="s">
        <v>529</v>
      </c>
      <c r="H33" s="8"/>
      <c r="I33" s="145" t="n">
        <v>43230</v>
      </c>
      <c r="J33" s="8"/>
      <c r="K33" s="143" t="s">
        <v>553</v>
      </c>
      <c r="L33" s="8"/>
      <c r="M33" s="144"/>
      <c r="N33" s="8"/>
      <c r="O33" s="143" t="s">
        <v>554</v>
      </c>
      <c r="P33" s="8"/>
      <c r="Q33" s="143" t="s">
        <v>555</v>
      </c>
      <c r="R33" s="8"/>
      <c r="S33" s="143" t="s">
        <v>416</v>
      </c>
      <c r="T33" s="8"/>
      <c r="U33" s="8"/>
      <c r="V33" s="8"/>
      <c r="W33" s="134" t="n">
        <v>630</v>
      </c>
      <c r="X33" s="8"/>
      <c r="Y33" s="134" t="n">
        <v>141859.94</v>
      </c>
    </row>
    <row r="34" customFormat="false" ht="15" hidden="false" customHeight="false" outlineLevel="0" collapsed="false">
      <c r="A34" s="8"/>
      <c r="B34" s="8"/>
      <c r="C34" s="8"/>
      <c r="D34" s="8"/>
      <c r="E34" s="8"/>
      <c r="F34" s="8"/>
      <c r="G34" s="143" t="s">
        <v>529</v>
      </c>
      <c r="H34" s="8"/>
      <c r="I34" s="145" t="n">
        <v>43230</v>
      </c>
      <c r="J34" s="8"/>
      <c r="K34" s="143" t="s">
        <v>556</v>
      </c>
      <c r="L34" s="8"/>
      <c r="M34" s="144"/>
      <c r="N34" s="8"/>
      <c r="O34" s="143" t="s">
        <v>557</v>
      </c>
      <c r="P34" s="8"/>
      <c r="Q34" s="143" t="s">
        <v>558</v>
      </c>
      <c r="R34" s="8"/>
      <c r="S34" s="143" t="s">
        <v>416</v>
      </c>
      <c r="T34" s="8"/>
      <c r="U34" s="8"/>
      <c r="V34" s="8"/>
      <c r="W34" s="134" t="n">
        <v>2572.04</v>
      </c>
      <c r="X34" s="8"/>
      <c r="Y34" s="134" t="n">
        <v>139287.9</v>
      </c>
    </row>
    <row r="35" customFormat="false" ht="15" hidden="false" customHeight="false" outlineLevel="0" collapsed="false">
      <c r="A35" s="8"/>
      <c r="B35" s="8"/>
      <c r="C35" s="8"/>
      <c r="D35" s="8"/>
      <c r="E35" s="8"/>
      <c r="F35" s="8"/>
      <c r="G35" s="143" t="s">
        <v>538</v>
      </c>
      <c r="H35" s="8"/>
      <c r="I35" s="145" t="n">
        <v>43231</v>
      </c>
      <c r="J35" s="8"/>
      <c r="K35" s="143" t="s">
        <v>559</v>
      </c>
      <c r="L35" s="8"/>
      <c r="M35" s="144"/>
      <c r="N35" s="8"/>
      <c r="O35" s="143" t="s">
        <v>540</v>
      </c>
      <c r="P35" s="8"/>
      <c r="Q35" s="143" t="s">
        <v>560</v>
      </c>
      <c r="R35" s="8"/>
      <c r="S35" s="143" t="s">
        <v>381</v>
      </c>
      <c r="T35" s="8"/>
      <c r="U35" s="8"/>
      <c r="V35" s="8"/>
      <c r="W35" s="134" t="n">
        <v>1518.44</v>
      </c>
      <c r="X35" s="8"/>
      <c r="Y35" s="134" t="n">
        <v>137769.46</v>
      </c>
    </row>
    <row r="36" customFormat="false" ht="15" hidden="false" customHeight="false" outlineLevel="0" collapsed="false">
      <c r="A36" s="8"/>
      <c r="B36" s="8"/>
      <c r="C36" s="8"/>
      <c r="D36" s="8"/>
      <c r="E36" s="8"/>
      <c r="F36" s="8"/>
      <c r="G36" s="143" t="s">
        <v>525</v>
      </c>
      <c r="H36" s="8"/>
      <c r="I36" s="145" t="n">
        <v>43231</v>
      </c>
      <c r="J36" s="8"/>
      <c r="K36" s="143" t="s">
        <v>530</v>
      </c>
      <c r="L36" s="8"/>
      <c r="M36" s="144"/>
      <c r="N36" s="8"/>
      <c r="O36" s="143" t="s">
        <v>485</v>
      </c>
      <c r="P36" s="8"/>
      <c r="Q36" s="143" t="s">
        <v>561</v>
      </c>
      <c r="R36" s="8"/>
      <c r="S36" s="143" t="s">
        <v>409</v>
      </c>
      <c r="T36" s="8"/>
      <c r="U36" s="8"/>
      <c r="V36" s="8"/>
      <c r="W36" s="134" t="n">
        <v>277.55</v>
      </c>
      <c r="X36" s="8"/>
      <c r="Y36" s="134" t="n">
        <v>137491.91</v>
      </c>
    </row>
    <row r="37" customFormat="false" ht="15" hidden="false" customHeight="false" outlineLevel="0" collapsed="false">
      <c r="A37" s="8"/>
      <c r="B37" s="8"/>
      <c r="C37" s="8"/>
      <c r="D37" s="8"/>
      <c r="E37" s="8"/>
      <c r="F37" s="8"/>
      <c r="G37" s="143" t="s">
        <v>525</v>
      </c>
      <c r="H37" s="8"/>
      <c r="I37" s="145" t="n">
        <v>43231</v>
      </c>
      <c r="J37" s="8"/>
      <c r="K37" s="143" t="s">
        <v>530</v>
      </c>
      <c r="L37" s="8"/>
      <c r="M37" s="144"/>
      <c r="N37" s="8"/>
      <c r="O37" s="143" t="s">
        <v>499</v>
      </c>
      <c r="P37" s="8"/>
      <c r="Q37" s="143" t="s">
        <v>562</v>
      </c>
      <c r="R37" s="8"/>
      <c r="S37" s="143" t="s">
        <v>409</v>
      </c>
      <c r="T37" s="8"/>
      <c r="U37" s="8"/>
      <c r="V37" s="8"/>
      <c r="W37" s="134" t="n">
        <v>3922.95</v>
      </c>
      <c r="X37" s="8"/>
      <c r="Y37" s="134" t="n">
        <v>133568.96</v>
      </c>
    </row>
    <row r="38" customFormat="false" ht="15" hidden="false" customHeight="false" outlineLevel="0" collapsed="false">
      <c r="A38" s="8"/>
      <c r="B38" s="8"/>
      <c r="C38" s="8"/>
      <c r="D38" s="8"/>
      <c r="E38" s="8"/>
      <c r="F38" s="8"/>
      <c r="G38" s="143" t="s">
        <v>529</v>
      </c>
      <c r="H38" s="8"/>
      <c r="I38" s="145" t="n">
        <v>43235</v>
      </c>
      <c r="J38" s="8"/>
      <c r="K38" s="143" t="s">
        <v>563</v>
      </c>
      <c r="L38" s="8"/>
      <c r="M38" s="144"/>
      <c r="N38" s="8"/>
      <c r="O38" s="143" t="s">
        <v>564</v>
      </c>
      <c r="P38" s="8"/>
      <c r="Q38" s="143" t="s">
        <v>565</v>
      </c>
      <c r="R38" s="8"/>
      <c r="S38" s="143" t="s">
        <v>566</v>
      </c>
      <c r="T38" s="8"/>
      <c r="U38" s="134" t="n">
        <v>0</v>
      </c>
      <c r="V38" s="8"/>
      <c r="W38" s="8"/>
      <c r="X38" s="8"/>
      <c r="Y38" s="134" t="n">
        <v>133568.96</v>
      </c>
    </row>
    <row r="39" customFormat="false" ht="15" hidden="false" customHeight="false" outlineLevel="0" collapsed="false">
      <c r="A39" s="8"/>
      <c r="B39" s="8"/>
      <c r="C39" s="8"/>
      <c r="D39" s="8"/>
      <c r="E39" s="8"/>
      <c r="F39" s="8"/>
      <c r="G39" s="143" t="s">
        <v>525</v>
      </c>
      <c r="H39" s="8"/>
      <c r="I39" s="145" t="n">
        <v>43235</v>
      </c>
      <c r="J39" s="8"/>
      <c r="K39" s="143" t="s">
        <v>567</v>
      </c>
      <c r="L39" s="8"/>
      <c r="M39" s="144"/>
      <c r="N39" s="8"/>
      <c r="O39" s="143" t="s">
        <v>568</v>
      </c>
      <c r="P39" s="8"/>
      <c r="Q39" s="143" t="s">
        <v>569</v>
      </c>
      <c r="R39" s="8"/>
      <c r="S39" s="143" t="s">
        <v>409</v>
      </c>
      <c r="T39" s="8"/>
      <c r="U39" s="8"/>
      <c r="V39" s="8"/>
      <c r="W39" s="134" t="n">
        <v>154.98</v>
      </c>
      <c r="X39" s="8"/>
      <c r="Y39" s="134" t="n">
        <v>133413.98</v>
      </c>
    </row>
    <row r="40" customFormat="false" ht="15" hidden="false" customHeight="false" outlineLevel="0" collapsed="false">
      <c r="A40" s="8"/>
      <c r="B40" s="8"/>
      <c r="C40" s="8"/>
      <c r="D40" s="8"/>
      <c r="E40" s="8"/>
      <c r="F40" s="8"/>
      <c r="G40" s="143" t="s">
        <v>525</v>
      </c>
      <c r="H40" s="8"/>
      <c r="I40" s="145" t="n">
        <v>43235</v>
      </c>
      <c r="J40" s="8"/>
      <c r="K40" s="143" t="s">
        <v>570</v>
      </c>
      <c r="L40" s="8"/>
      <c r="M40" s="144"/>
      <c r="N40" s="8"/>
      <c r="O40" s="143" t="s">
        <v>571</v>
      </c>
      <c r="P40" s="8"/>
      <c r="Q40" s="143" t="s">
        <v>572</v>
      </c>
      <c r="R40" s="8"/>
      <c r="S40" s="143" t="s">
        <v>409</v>
      </c>
      <c r="T40" s="8"/>
      <c r="U40" s="8"/>
      <c r="V40" s="8"/>
      <c r="W40" s="134" t="n">
        <v>171.62</v>
      </c>
      <c r="X40" s="8"/>
      <c r="Y40" s="134" t="n">
        <v>133242.36</v>
      </c>
    </row>
    <row r="41" customFormat="false" ht="15" hidden="false" customHeight="false" outlineLevel="0" collapsed="false">
      <c r="A41" s="8"/>
      <c r="B41" s="8"/>
      <c r="C41" s="8"/>
      <c r="D41" s="8"/>
      <c r="E41" s="8"/>
      <c r="F41" s="8"/>
      <c r="G41" s="143" t="s">
        <v>538</v>
      </c>
      <c r="H41" s="8"/>
      <c r="I41" s="145" t="n">
        <v>43235</v>
      </c>
      <c r="J41" s="8"/>
      <c r="K41" s="143" t="s">
        <v>573</v>
      </c>
      <c r="L41" s="8"/>
      <c r="M41" s="144"/>
      <c r="N41" s="8"/>
      <c r="O41" s="143" t="s">
        <v>540</v>
      </c>
      <c r="P41" s="8"/>
      <c r="Q41" s="143" t="s">
        <v>574</v>
      </c>
      <c r="R41" s="8"/>
      <c r="S41" s="143" t="s">
        <v>381</v>
      </c>
      <c r="T41" s="8"/>
      <c r="U41" s="8"/>
      <c r="V41" s="8"/>
      <c r="W41" s="134" t="n">
        <v>4154.19</v>
      </c>
      <c r="X41" s="8"/>
      <c r="Y41" s="134" t="n">
        <v>129088.17</v>
      </c>
    </row>
    <row r="42" customFormat="false" ht="15" hidden="false" customHeight="false" outlineLevel="0" collapsed="false">
      <c r="A42" s="8"/>
      <c r="B42" s="8"/>
      <c r="C42" s="8"/>
      <c r="D42" s="8"/>
      <c r="E42" s="8"/>
      <c r="F42" s="8"/>
      <c r="G42" s="143" t="s">
        <v>529</v>
      </c>
      <c r="H42" s="8"/>
      <c r="I42" s="145" t="n">
        <v>43235</v>
      </c>
      <c r="J42" s="8"/>
      <c r="K42" s="143" t="s">
        <v>530</v>
      </c>
      <c r="L42" s="8"/>
      <c r="M42" s="144"/>
      <c r="N42" s="8"/>
      <c r="O42" s="143" t="s">
        <v>575</v>
      </c>
      <c r="P42" s="8"/>
      <c r="Q42" s="143" t="s">
        <v>576</v>
      </c>
      <c r="R42" s="8"/>
      <c r="S42" s="143" t="s">
        <v>300</v>
      </c>
      <c r="T42" s="8"/>
      <c r="U42" s="8"/>
      <c r="V42" s="8"/>
      <c r="W42" s="134" t="n">
        <v>60.19</v>
      </c>
      <c r="X42" s="8"/>
      <c r="Y42" s="134" t="n">
        <v>129027.98</v>
      </c>
    </row>
    <row r="43" customFormat="false" ht="15" hidden="false" customHeight="false" outlineLevel="0" collapsed="false">
      <c r="A43" s="8"/>
      <c r="B43" s="8"/>
      <c r="C43" s="8"/>
      <c r="D43" s="8"/>
      <c r="E43" s="8"/>
      <c r="F43" s="8"/>
      <c r="G43" s="143" t="s">
        <v>538</v>
      </c>
      <c r="H43" s="8"/>
      <c r="I43" s="145" t="n">
        <v>43236</v>
      </c>
      <c r="J43" s="8"/>
      <c r="K43" s="143" t="s">
        <v>577</v>
      </c>
      <c r="L43" s="8"/>
      <c r="M43" s="144"/>
      <c r="N43" s="8"/>
      <c r="O43" s="143" t="s">
        <v>540</v>
      </c>
      <c r="P43" s="8"/>
      <c r="Q43" s="143" t="s">
        <v>578</v>
      </c>
      <c r="R43" s="8"/>
      <c r="S43" s="143" t="s">
        <v>381</v>
      </c>
      <c r="T43" s="8"/>
      <c r="U43" s="8"/>
      <c r="V43" s="8"/>
      <c r="W43" s="134" t="n">
        <v>30</v>
      </c>
      <c r="X43" s="8"/>
      <c r="Y43" s="134" t="n">
        <v>128997.98</v>
      </c>
    </row>
    <row r="44" customFormat="false" ht="15" hidden="false" customHeight="false" outlineLevel="0" collapsed="false">
      <c r="A44" s="8"/>
      <c r="B44" s="8"/>
      <c r="C44" s="8"/>
      <c r="D44" s="8"/>
      <c r="E44" s="8"/>
      <c r="F44" s="8"/>
      <c r="G44" s="143" t="s">
        <v>529</v>
      </c>
      <c r="H44" s="8"/>
      <c r="I44" s="145" t="n">
        <v>43237</v>
      </c>
      <c r="J44" s="8"/>
      <c r="K44" s="143" t="s">
        <v>548</v>
      </c>
      <c r="L44" s="8"/>
      <c r="M44" s="144"/>
      <c r="N44" s="8"/>
      <c r="O44" s="143" t="s">
        <v>531</v>
      </c>
      <c r="P44" s="8"/>
      <c r="Q44" s="143" t="s">
        <v>579</v>
      </c>
      <c r="R44" s="8"/>
      <c r="S44" s="143" t="s">
        <v>375</v>
      </c>
      <c r="T44" s="8"/>
      <c r="U44" s="8"/>
      <c r="V44" s="8"/>
      <c r="W44" s="134" t="n">
        <v>2954.73</v>
      </c>
      <c r="X44" s="8"/>
      <c r="Y44" s="134" t="n">
        <v>126043.25</v>
      </c>
    </row>
    <row r="45" customFormat="false" ht="15" hidden="false" customHeight="false" outlineLevel="0" collapsed="false">
      <c r="A45" s="8"/>
      <c r="B45" s="8"/>
      <c r="C45" s="8"/>
      <c r="D45" s="8"/>
      <c r="E45" s="8"/>
      <c r="F45" s="8"/>
      <c r="G45" s="143" t="s">
        <v>525</v>
      </c>
      <c r="H45" s="8"/>
      <c r="I45" s="145" t="n">
        <v>43241</v>
      </c>
      <c r="J45" s="8"/>
      <c r="K45" s="143" t="s">
        <v>530</v>
      </c>
      <c r="L45" s="8"/>
      <c r="M45" s="144"/>
      <c r="N45" s="8"/>
      <c r="O45" s="143" t="s">
        <v>580</v>
      </c>
      <c r="P45" s="8"/>
      <c r="Q45" s="143" t="s">
        <v>581</v>
      </c>
      <c r="R45" s="8"/>
      <c r="S45" s="143" t="s">
        <v>409</v>
      </c>
      <c r="T45" s="8"/>
      <c r="U45" s="8"/>
      <c r="V45" s="8"/>
      <c r="W45" s="134" t="n">
        <v>61.33</v>
      </c>
      <c r="X45" s="8"/>
      <c r="Y45" s="134" t="n">
        <v>125981.92</v>
      </c>
    </row>
    <row r="46" customFormat="false" ht="15" hidden="false" customHeight="false" outlineLevel="0" collapsed="false">
      <c r="A46" s="8"/>
      <c r="B46" s="8"/>
      <c r="C46" s="8"/>
      <c r="D46" s="8"/>
      <c r="E46" s="8"/>
      <c r="F46" s="8"/>
      <c r="G46" s="143" t="s">
        <v>525</v>
      </c>
      <c r="H46" s="8"/>
      <c r="I46" s="145" t="n">
        <v>43242</v>
      </c>
      <c r="J46" s="8"/>
      <c r="K46" s="143" t="s">
        <v>582</v>
      </c>
      <c r="L46" s="8"/>
      <c r="M46" s="144"/>
      <c r="N46" s="8"/>
      <c r="O46" s="143" t="s">
        <v>583</v>
      </c>
      <c r="P46" s="8"/>
      <c r="Q46" s="143" t="s">
        <v>584</v>
      </c>
      <c r="R46" s="8"/>
      <c r="S46" s="143" t="s">
        <v>409</v>
      </c>
      <c r="T46" s="8"/>
      <c r="U46" s="8"/>
      <c r="V46" s="8"/>
      <c r="W46" s="134" t="n">
        <v>1695</v>
      </c>
      <c r="X46" s="8"/>
      <c r="Y46" s="134" t="n">
        <v>124286.92</v>
      </c>
    </row>
    <row r="47" customFormat="false" ht="15" hidden="false" customHeight="false" outlineLevel="0" collapsed="false">
      <c r="A47" s="8"/>
      <c r="B47" s="8"/>
      <c r="C47" s="8"/>
      <c r="D47" s="8"/>
      <c r="E47" s="8"/>
      <c r="F47" s="8"/>
      <c r="G47" s="143" t="s">
        <v>525</v>
      </c>
      <c r="H47" s="8"/>
      <c r="I47" s="145" t="n">
        <v>43242</v>
      </c>
      <c r="J47" s="8"/>
      <c r="K47" s="143" t="s">
        <v>530</v>
      </c>
      <c r="L47" s="8"/>
      <c r="M47" s="144"/>
      <c r="N47" s="8"/>
      <c r="O47" s="143" t="s">
        <v>585</v>
      </c>
      <c r="P47" s="8"/>
      <c r="Q47" s="143" t="s">
        <v>586</v>
      </c>
      <c r="R47" s="8"/>
      <c r="S47" s="143" t="s">
        <v>409</v>
      </c>
      <c r="T47" s="8"/>
      <c r="U47" s="8"/>
      <c r="V47" s="8"/>
      <c r="W47" s="134" t="n">
        <v>20</v>
      </c>
      <c r="X47" s="8"/>
      <c r="Y47" s="134" t="n">
        <v>124266.92</v>
      </c>
    </row>
    <row r="48" customFormat="false" ht="15" hidden="false" customHeight="false" outlineLevel="0" collapsed="false">
      <c r="A48" s="8"/>
      <c r="B48" s="8"/>
      <c r="C48" s="8"/>
      <c r="D48" s="8"/>
      <c r="E48" s="8"/>
      <c r="F48" s="8"/>
      <c r="G48" s="143" t="s">
        <v>538</v>
      </c>
      <c r="H48" s="8"/>
      <c r="I48" s="145" t="n">
        <v>43243</v>
      </c>
      <c r="J48" s="8"/>
      <c r="K48" s="143" t="s">
        <v>587</v>
      </c>
      <c r="L48" s="8"/>
      <c r="M48" s="144"/>
      <c r="N48" s="8"/>
      <c r="O48" s="143" t="s">
        <v>540</v>
      </c>
      <c r="P48" s="8"/>
      <c r="Q48" s="143" t="s">
        <v>588</v>
      </c>
      <c r="R48" s="8"/>
      <c r="S48" s="143" t="s">
        <v>381</v>
      </c>
      <c r="T48" s="8"/>
      <c r="U48" s="8"/>
      <c r="V48" s="8"/>
      <c r="W48" s="134" t="n">
        <v>7913.71</v>
      </c>
      <c r="X48" s="8"/>
      <c r="Y48" s="134" t="n">
        <v>116353.21</v>
      </c>
    </row>
    <row r="49" customFormat="false" ht="15" hidden="false" customHeight="false" outlineLevel="0" collapsed="false">
      <c r="A49" s="8"/>
      <c r="B49" s="8"/>
      <c r="C49" s="8"/>
      <c r="D49" s="8"/>
      <c r="E49" s="8"/>
      <c r="F49" s="8"/>
      <c r="G49" s="143" t="s">
        <v>538</v>
      </c>
      <c r="H49" s="8"/>
      <c r="I49" s="145" t="n">
        <v>43244</v>
      </c>
      <c r="J49" s="8"/>
      <c r="K49" s="143" t="s">
        <v>589</v>
      </c>
      <c r="L49" s="8"/>
      <c r="M49" s="144"/>
      <c r="N49" s="8"/>
      <c r="O49" s="143" t="s">
        <v>540</v>
      </c>
      <c r="P49" s="8"/>
      <c r="Q49" s="143" t="s">
        <v>590</v>
      </c>
      <c r="R49" s="8"/>
      <c r="S49" s="143" t="s">
        <v>381</v>
      </c>
      <c r="T49" s="8"/>
      <c r="U49" s="8"/>
      <c r="V49" s="8"/>
      <c r="W49" s="134" t="n">
        <v>14852.25</v>
      </c>
      <c r="X49" s="8"/>
      <c r="Y49" s="134" t="n">
        <v>101500.96</v>
      </c>
    </row>
    <row r="50" customFormat="false" ht="15" hidden="false" customHeight="false" outlineLevel="0" collapsed="false">
      <c r="A50" s="8"/>
      <c r="B50" s="8"/>
      <c r="C50" s="8"/>
      <c r="D50" s="8"/>
      <c r="E50" s="8"/>
      <c r="F50" s="8"/>
      <c r="G50" s="143" t="s">
        <v>543</v>
      </c>
      <c r="H50" s="8"/>
      <c r="I50" s="145" t="n">
        <v>43244</v>
      </c>
      <c r="J50" s="8"/>
      <c r="K50" s="143" t="s">
        <v>591</v>
      </c>
      <c r="L50" s="8"/>
      <c r="M50" s="144"/>
      <c r="N50" s="8"/>
      <c r="O50" s="143" t="s">
        <v>592</v>
      </c>
      <c r="P50" s="8"/>
      <c r="Q50" s="143" t="s">
        <v>543</v>
      </c>
      <c r="R50" s="8"/>
      <c r="S50" s="143" t="s">
        <v>128</v>
      </c>
      <c r="T50" s="8"/>
      <c r="U50" s="134" t="n">
        <v>6369.09</v>
      </c>
      <c r="V50" s="8"/>
      <c r="W50" s="8"/>
      <c r="X50" s="8"/>
      <c r="Y50" s="134" t="n">
        <v>107870.05</v>
      </c>
    </row>
    <row r="51" customFormat="false" ht="15" hidden="false" customHeight="false" outlineLevel="0" collapsed="false">
      <c r="A51" s="8"/>
      <c r="B51" s="8"/>
      <c r="C51" s="8"/>
      <c r="D51" s="8"/>
      <c r="E51" s="8"/>
      <c r="F51" s="8"/>
      <c r="G51" s="143" t="s">
        <v>538</v>
      </c>
      <c r="H51" s="8"/>
      <c r="I51" s="145" t="n">
        <v>43249</v>
      </c>
      <c r="J51" s="8"/>
      <c r="K51" s="143" t="s">
        <v>593</v>
      </c>
      <c r="L51" s="8"/>
      <c r="M51" s="144"/>
      <c r="N51" s="8"/>
      <c r="O51" s="143" t="s">
        <v>540</v>
      </c>
      <c r="P51" s="8"/>
      <c r="Q51" s="143" t="s">
        <v>594</v>
      </c>
      <c r="R51" s="8"/>
      <c r="S51" s="143" t="s">
        <v>381</v>
      </c>
      <c r="T51" s="8"/>
      <c r="U51" s="8"/>
      <c r="V51" s="8"/>
      <c r="W51" s="134" t="n">
        <v>5500</v>
      </c>
      <c r="X51" s="8"/>
      <c r="Y51" s="134" t="n">
        <v>102370.05</v>
      </c>
    </row>
    <row r="52" customFormat="false" ht="15" hidden="false" customHeight="false" outlineLevel="0" collapsed="false">
      <c r="A52" s="8"/>
      <c r="B52" s="8"/>
      <c r="C52" s="8"/>
      <c r="D52" s="8"/>
      <c r="E52" s="8"/>
      <c r="F52" s="8"/>
      <c r="G52" s="143" t="s">
        <v>529</v>
      </c>
      <c r="H52" s="8"/>
      <c r="I52" s="145" t="n">
        <v>43249</v>
      </c>
      <c r="J52" s="8"/>
      <c r="K52" s="143" t="s">
        <v>595</v>
      </c>
      <c r="L52" s="8"/>
      <c r="M52" s="144"/>
      <c r="N52" s="8"/>
      <c r="O52" s="143" t="s">
        <v>531</v>
      </c>
      <c r="P52" s="8"/>
      <c r="Q52" s="143" t="s">
        <v>596</v>
      </c>
      <c r="R52" s="8"/>
      <c r="S52" s="143" t="s">
        <v>376</v>
      </c>
      <c r="T52" s="8"/>
      <c r="U52" s="8"/>
      <c r="V52" s="8"/>
      <c r="W52" s="134" t="n">
        <v>6369.09</v>
      </c>
      <c r="X52" s="8"/>
      <c r="Y52" s="134" t="n">
        <v>96000.96</v>
      </c>
    </row>
    <row r="53" customFormat="false" ht="15" hidden="false" customHeight="false" outlineLevel="0" collapsed="false">
      <c r="A53" s="8"/>
      <c r="B53" s="8"/>
      <c r="C53" s="8"/>
      <c r="D53" s="8"/>
      <c r="E53" s="8"/>
      <c r="F53" s="8"/>
      <c r="G53" s="143" t="s">
        <v>529</v>
      </c>
      <c r="H53" s="8"/>
      <c r="I53" s="145" t="n">
        <v>43250</v>
      </c>
      <c r="J53" s="8"/>
      <c r="K53" s="143" t="s">
        <v>530</v>
      </c>
      <c r="L53" s="8"/>
      <c r="M53" s="144"/>
      <c r="N53" s="8"/>
      <c r="O53" s="143" t="s">
        <v>551</v>
      </c>
      <c r="P53" s="8"/>
      <c r="Q53" s="143" t="s">
        <v>597</v>
      </c>
      <c r="R53" s="8"/>
      <c r="S53" s="143" t="s">
        <v>416</v>
      </c>
      <c r="T53" s="8"/>
      <c r="U53" s="8"/>
      <c r="V53" s="8"/>
      <c r="W53" s="134" t="n">
        <v>14364</v>
      </c>
      <c r="X53" s="8"/>
      <c r="Y53" s="134" t="n">
        <v>81636.96</v>
      </c>
    </row>
    <row r="54" customFormat="false" ht="15" hidden="false" customHeight="false" outlineLevel="0" collapsed="false">
      <c r="A54" s="8"/>
      <c r="B54" s="8"/>
      <c r="C54" s="8"/>
      <c r="D54" s="8"/>
      <c r="E54" s="8"/>
      <c r="F54" s="8"/>
      <c r="G54" s="143" t="s">
        <v>543</v>
      </c>
      <c r="H54" s="8"/>
      <c r="I54" s="145" t="n">
        <v>43251</v>
      </c>
      <c r="J54" s="8"/>
      <c r="K54" s="143" t="s">
        <v>591</v>
      </c>
      <c r="L54" s="8"/>
      <c r="M54" s="144"/>
      <c r="N54" s="8"/>
      <c r="O54" s="143" t="s">
        <v>598</v>
      </c>
      <c r="P54" s="8"/>
      <c r="Q54" s="143" t="s">
        <v>543</v>
      </c>
      <c r="R54" s="8"/>
      <c r="S54" s="143" t="s">
        <v>122</v>
      </c>
      <c r="T54" s="8"/>
      <c r="U54" s="134" t="n">
        <v>338039.85</v>
      </c>
      <c r="V54" s="8"/>
      <c r="W54" s="8"/>
      <c r="X54" s="8"/>
      <c r="Y54" s="134" t="n">
        <v>419676.81</v>
      </c>
    </row>
    <row r="55" customFormat="false" ht="15" hidden="false" customHeight="false" outlineLevel="0" collapsed="false">
      <c r="A55" s="8"/>
      <c r="B55" s="8"/>
      <c r="C55" s="8"/>
      <c r="D55" s="8"/>
      <c r="E55" s="8"/>
      <c r="F55" s="8"/>
      <c r="G55" s="143" t="s">
        <v>529</v>
      </c>
      <c r="H55" s="8"/>
      <c r="I55" s="145" t="n">
        <v>43251</v>
      </c>
      <c r="J55" s="8"/>
      <c r="K55" s="143" t="s">
        <v>595</v>
      </c>
      <c r="L55" s="8"/>
      <c r="M55" s="144"/>
      <c r="N55" s="8"/>
      <c r="O55" s="143" t="s">
        <v>531</v>
      </c>
      <c r="P55" s="8"/>
      <c r="Q55" s="143" t="s">
        <v>599</v>
      </c>
      <c r="R55" s="8"/>
      <c r="S55" s="143" t="s">
        <v>380</v>
      </c>
      <c r="T55" s="8"/>
      <c r="U55" s="8"/>
      <c r="V55" s="8"/>
      <c r="W55" s="134" t="n">
        <v>175000</v>
      </c>
      <c r="X55" s="8"/>
      <c r="Y55" s="134" t="n">
        <v>244676.81</v>
      </c>
    </row>
    <row r="56" customFormat="false" ht="15" hidden="false" customHeight="false" outlineLevel="0" collapsed="false">
      <c r="A56" s="8"/>
      <c r="B56" s="8"/>
      <c r="C56" s="8"/>
      <c r="D56" s="8"/>
      <c r="E56" s="8"/>
      <c r="F56" s="8"/>
      <c r="G56" s="143" t="s">
        <v>529</v>
      </c>
      <c r="H56" s="8"/>
      <c r="I56" s="145" t="n">
        <v>43251</v>
      </c>
      <c r="J56" s="8"/>
      <c r="K56" s="143" t="s">
        <v>595</v>
      </c>
      <c r="L56" s="8"/>
      <c r="M56" s="144"/>
      <c r="N56" s="8"/>
      <c r="O56" s="143" t="s">
        <v>531</v>
      </c>
      <c r="P56" s="8"/>
      <c r="Q56" s="143" t="s">
        <v>600</v>
      </c>
      <c r="R56" s="8"/>
      <c r="S56" s="143" t="s">
        <v>378</v>
      </c>
      <c r="T56" s="8"/>
      <c r="U56" s="8"/>
      <c r="V56" s="8"/>
      <c r="W56" s="134" t="n">
        <v>30000</v>
      </c>
      <c r="X56" s="8"/>
      <c r="Y56" s="134" t="n">
        <v>214676.81</v>
      </c>
    </row>
    <row r="57" customFormat="false" ht="15.75" hidden="false" customHeight="false" outlineLevel="0" collapsed="false">
      <c r="A57" s="8"/>
      <c r="B57" s="8"/>
      <c r="C57" s="8"/>
      <c r="D57" s="8"/>
      <c r="E57" s="8"/>
      <c r="F57" s="8"/>
      <c r="G57" s="143" t="s">
        <v>529</v>
      </c>
      <c r="H57" s="8"/>
      <c r="I57" s="145" t="n">
        <v>43251</v>
      </c>
      <c r="J57" s="8"/>
      <c r="K57" s="143" t="s">
        <v>601</v>
      </c>
      <c r="L57" s="8"/>
      <c r="M57" s="144"/>
      <c r="N57" s="8"/>
      <c r="O57" s="143" t="s">
        <v>571</v>
      </c>
      <c r="P57" s="8"/>
      <c r="Q57" s="143" t="s">
        <v>602</v>
      </c>
      <c r="R57" s="8"/>
      <c r="S57" s="143" t="s">
        <v>416</v>
      </c>
      <c r="T57" s="8"/>
      <c r="U57" s="146"/>
      <c r="V57" s="8"/>
      <c r="W57" s="135" t="n">
        <v>2420</v>
      </c>
      <c r="X57" s="8"/>
      <c r="Y57" s="135" t="n">
        <v>212256.81</v>
      </c>
    </row>
    <row r="58" customFormat="false" ht="15" hidden="false" customHeight="false" outlineLevel="0" collapsed="false">
      <c r="A58" s="8"/>
      <c r="B58" s="143" t="s">
        <v>603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144"/>
      <c r="N58" s="8"/>
      <c r="O58" s="8"/>
      <c r="P58" s="8"/>
      <c r="Q58" s="8"/>
      <c r="R58" s="8"/>
      <c r="S58" s="8"/>
      <c r="T58" s="8"/>
      <c r="U58" s="134" t="n">
        <v>361852.56</v>
      </c>
      <c r="V58" s="8"/>
      <c r="W58" s="134" t="n">
        <v>489311.47</v>
      </c>
      <c r="X58" s="8"/>
      <c r="Y58" s="134" t="n">
        <v>212256.81</v>
      </c>
    </row>
    <row r="59" customFormat="false" ht="15" hidden="false" customHeight="false" outlineLevel="0" collapsed="false">
      <c r="A59" s="14"/>
      <c r="B59" s="48" t="s">
        <v>375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1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2" t="n">
        <v>4685.73</v>
      </c>
    </row>
    <row r="60" customFormat="false" ht="15" hidden="false" customHeight="false" outlineLevel="0" collapsed="false">
      <c r="A60" s="8"/>
      <c r="B60" s="8"/>
      <c r="C60" s="8"/>
      <c r="D60" s="8"/>
      <c r="E60" s="8"/>
      <c r="F60" s="8"/>
      <c r="G60" s="143" t="s">
        <v>529</v>
      </c>
      <c r="H60" s="8"/>
      <c r="I60" s="145" t="n">
        <v>43221</v>
      </c>
      <c r="J60" s="8"/>
      <c r="K60" s="143" t="s">
        <v>604</v>
      </c>
      <c r="L60" s="8"/>
      <c r="M60" s="144"/>
      <c r="N60" s="8"/>
      <c r="O60" s="143" t="s">
        <v>605</v>
      </c>
      <c r="P60" s="8"/>
      <c r="Q60" s="143" t="s">
        <v>606</v>
      </c>
      <c r="R60" s="8"/>
      <c r="S60" s="143" t="s">
        <v>277</v>
      </c>
      <c r="T60" s="8"/>
      <c r="U60" s="8"/>
      <c r="V60" s="8"/>
      <c r="W60" s="134" t="n">
        <v>16.66</v>
      </c>
      <c r="X60" s="8"/>
      <c r="Y60" s="134" t="n">
        <v>4669.07</v>
      </c>
    </row>
    <row r="61" customFormat="false" ht="15" hidden="false" customHeight="false" outlineLevel="0" collapsed="false">
      <c r="A61" s="8"/>
      <c r="B61" s="8"/>
      <c r="C61" s="8"/>
      <c r="D61" s="8"/>
      <c r="E61" s="8"/>
      <c r="F61" s="8"/>
      <c r="G61" s="143" t="s">
        <v>529</v>
      </c>
      <c r="H61" s="8"/>
      <c r="I61" s="145" t="n">
        <v>43222</v>
      </c>
      <c r="J61" s="8"/>
      <c r="K61" s="143" t="s">
        <v>604</v>
      </c>
      <c r="L61" s="8"/>
      <c r="M61" s="144"/>
      <c r="N61" s="8"/>
      <c r="O61" s="143" t="s">
        <v>607</v>
      </c>
      <c r="P61" s="8"/>
      <c r="Q61" s="143" t="s">
        <v>608</v>
      </c>
      <c r="R61" s="8"/>
      <c r="S61" s="143" t="s">
        <v>302</v>
      </c>
      <c r="T61" s="8"/>
      <c r="U61" s="8"/>
      <c r="V61" s="8"/>
      <c r="W61" s="134" t="n">
        <v>11.25</v>
      </c>
      <c r="X61" s="8"/>
      <c r="Y61" s="134" t="n">
        <v>4657.82</v>
      </c>
    </row>
    <row r="62" customFormat="false" ht="15" hidden="false" customHeight="false" outlineLevel="0" collapsed="false">
      <c r="A62" s="8"/>
      <c r="B62" s="8"/>
      <c r="C62" s="8"/>
      <c r="D62" s="8"/>
      <c r="E62" s="8"/>
      <c r="F62" s="8"/>
      <c r="G62" s="143" t="s">
        <v>529</v>
      </c>
      <c r="H62" s="8"/>
      <c r="I62" s="145" t="n">
        <v>43222</v>
      </c>
      <c r="J62" s="8"/>
      <c r="K62" s="143" t="s">
        <v>604</v>
      </c>
      <c r="L62" s="8"/>
      <c r="M62" s="144"/>
      <c r="N62" s="8"/>
      <c r="O62" s="143" t="s">
        <v>609</v>
      </c>
      <c r="P62" s="8"/>
      <c r="Q62" s="143" t="s">
        <v>610</v>
      </c>
      <c r="R62" s="8"/>
      <c r="S62" s="143" t="s">
        <v>298</v>
      </c>
      <c r="T62" s="8"/>
      <c r="U62" s="8"/>
      <c r="V62" s="8"/>
      <c r="W62" s="134" t="n">
        <v>45.73</v>
      </c>
      <c r="X62" s="8"/>
      <c r="Y62" s="134" t="n">
        <v>4612.09</v>
      </c>
    </row>
    <row r="63" customFormat="false" ht="15" hidden="false" customHeight="false" outlineLevel="0" collapsed="false">
      <c r="A63" s="8"/>
      <c r="B63" s="8"/>
      <c r="C63" s="8"/>
      <c r="D63" s="8"/>
      <c r="E63" s="8"/>
      <c r="F63" s="8"/>
      <c r="G63" s="143" t="s">
        <v>529</v>
      </c>
      <c r="H63" s="8"/>
      <c r="I63" s="145" t="n">
        <v>43224</v>
      </c>
      <c r="J63" s="8"/>
      <c r="K63" s="143" t="s">
        <v>604</v>
      </c>
      <c r="L63" s="8"/>
      <c r="M63" s="144"/>
      <c r="N63" s="8"/>
      <c r="O63" s="143" t="s">
        <v>611</v>
      </c>
      <c r="P63" s="8"/>
      <c r="Q63" s="143" t="s">
        <v>612</v>
      </c>
      <c r="R63" s="8"/>
      <c r="S63" s="143" t="s">
        <v>277</v>
      </c>
      <c r="T63" s="8"/>
      <c r="U63" s="8"/>
      <c r="V63" s="8"/>
      <c r="W63" s="134" t="n">
        <v>30.98</v>
      </c>
      <c r="X63" s="8"/>
      <c r="Y63" s="134" t="n">
        <v>4581.11</v>
      </c>
    </row>
    <row r="64" customFormat="false" ht="15" hidden="false" customHeight="false" outlineLevel="0" collapsed="false">
      <c r="A64" s="8"/>
      <c r="B64" s="8"/>
      <c r="C64" s="8"/>
      <c r="D64" s="8"/>
      <c r="E64" s="8"/>
      <c r="F64" s="8"/>
      <c r="G64" s="143" t="s">
        <v>529</v>
      </c>
      <c r="H64" s="8"/>
      <c r="I64" s="145" t="n">
        <v>43224</v>
      </c>
      <c r="J64" s="8"/>
      <c r="K64" s="143" t="s">
        <v>613</v>
      </c>
      <c r="L64" s="8"/>
      <c r="M64" s="144"/>
      <c r="N64" s="8"/>
      <c r="O64" s="143" t="s">
        <v>614</v>
      </c>
      <c r="P64" s="8"/>
      <c r="Q64" s="143" t="s">
        <v>615</v>
      </c>
      <c r="R64" s="8"/>
      <c r="S64" s="143" t="s">
        <v>245</v>
      </c>
      <c r="T64" s="8"/>
      <c r="U64" s="8"/>
      <c r="V64" s="8"/>
      <c r="W64" s="134" t="n">
        <v>31.37</v>
      </c>
      <c r="X64" s="8"/>
      <c r="Y64" s="134" t="n">
        <v>4549.74</v>
      </c>
    </row>
    <row r="65" customFormat="false" ht="15" hidden="false" customHeight="false" outlineLevel="0" collapsed="false">
      <c r="A65" s="8"/>
      <c r="B65" s="8"/>
      <c r="C65" s="8"/>
      <c r="D65" s="8"/>
      <c r="E65" s="8"/>
      <c r="F65" s="8"/>
      <c r="G65" s="143" t="s">
        <v>529</v>
      </c>
      <c r="H65" s="8"/>
      <c r="I65" s="145" t="n">
        <v>43224</v>
      </c>
      <c r="J65" s="8"/>
      <c r="K65" s="143" t="s">
        <v>613</v>
      </c>
      <c r="L65" s="8"/>
      <c r="M65" s="144"/>
      <c r="N65" s="8"/>
      <c r="O65" s="143" t="s">
        <v>616</v>
      </c>
      <c r="P65" s="8"/>
      <c r="Q65" s="143" t="s">
        <v>617</v>
      </c>
      <c r="R65" s="8"/>
      <c r="S65" s="143" t="s">
        <v>245</v>
      </c>
      <c r="T65" s="8"/>
      <c r="U65" s="8"/>
      <c r="V65" s="8"/>
      <c r="W65" s="134" t="n">
        <v>109.38</v>
      </c>
      <c r="X65" s="8"/>
      <c r="Y65" s="134" t="n">
        <v>4440.36</v>
      </c>
    </row>
    <row r="66" customFormat="false" ht="15" hidden="false" customHeight="false" outlineLevel="0" collapsed="false">
      <c r="A66" s="8"/>
      <c r="B66" s="8"/>
      <c r="C66" s="8"/>
      <c r="D66" s="8"/>
      <c r="E66" s="8"/>
      <c r="F66" s="8"/>
      <c r="G66" s="143" t="s">
        <v>529</v>
      </c>
      <c r="H66" s="8"/>
      <c r="I66" s="145" t="n">
        <v>43224</v>
      </c>
      <c r="J66" s="8"/>
      <c r="K66" s="143" t="s">
        <v>618</v>
      </c>
      <c r="L66" s="8"/>
      <c r="M66" s="144"/>
      <c r="N66" s="8"/>
      <c r="O66" s="143" t="s">
        <v>619</v>
      </c>
      <c r="P66" s="8"/>
      <c r="Q66" s="143" t="s">
        <v>620</v>
      </c>
      <c r="R66" s="8"/>
      <c r="S66" s="143" t="s">
        <v>332</v>
      </c>
      <c r="T66" s="8"/>
      <c r="U66" s="8"/>
      <c r="V66" s="8"/>
      <c r="W66" s="134" t="n">
        <v>266</v>
      </c>
      <c r="X66" s="8"/>
      <c r="Y66" s="134" t="n">
        <v>4174.36</v>
      </c>
    </row>
    <row r="67" customFormat="false" ht="15" hidden="false" customHeight="false" outlineLevel="0" collapsed="false">
      <c r="A67" s="8"/>
      <c r="B67" s="8"/>
      <c r="C67" s="8"/>
      <c r="D67" s="8"/>
      <c r="E67" s="8"/>
      <c r="F67" s="8"/>
      <c r="G67" s="143" t="s">
        <v>529</v>
      </c>
      <c r="H67" s="8"/>
      <c r="I67" s="145" t="n">
        <v>43224</v>
      </c>
      <c r="J67" s="8"/>
      <c r="K67" s="143" t="s">
        <v>618</v>
      </c>
      <c r="L67" s="8"/>
      <c r="M67" s="144"/>
      <c r="N67" s="8"/>
      <c r="O67" s="143" t="s">
        <v>619</v>
      </c>
      <c r="P67" s="8"/>
      <c r="Q67" s="143" t="s">
        <v>620</v>
      </c>
      <c r="R67" s="8"/>
      <c r="S67" s="143" t="s">
        <v>332</v>
      </c>
      <c r="T67" s="8"/>
      <c r="U67" s="8"/>
      <c r="V67" s="8"/>
      <c r="W67" s="134" t="n">
        <v>211</v>
      </c>
      <c r="X67" s="8"/>
      <c r="Y67" s="134" t="n">
        <v>3963.36</v>
      </c>
    </row>
    <row r="68" customFormat="false" ht="15" hidden="false" customHeight="false" outlineLevel="0" collapsed="false">
      <c r="A68" s="8"/>
      <c r="B68" s="8"/>
      <c r="C68" s="8"/>
      <c r="D68" s="8"/>
      <c r="E68" s="8"/>
      <c r="F68" s="8"/>
      <c r="G68" s="143" t="s">
        <v>529</v>
      </c>
      <c r="H68" s="8"/>
      <c r="I68" s="145" t="n">
        <v>43224</v>
      </c>
      <c r="J68" s="8"/>
      <c r="K68" s="143" t="s">
        <v>618</v>
      </c>
      <c r="L68" s="8"/>
      <c r="M68" s="144"/>
      <c r="N68" s="8"/>
      <c r="O68" s="143" t="s">
        <v>619</v>
      </c>
      <c r="P68" s="8"/>
      <c r="Q68" s="143" t="s">
        <v>620</v>
      </c>
      <c r="R68" s="8"/>
      <c r="S68" s="143" t="s">
        <v>332</v>
      </c>
      <c r="T68" s="8"/>
      <c r="U68" s="8"/>
      <c r="V68" s="8"/>
      <c r="W68" s="134" t="n">
        <v>212</v>
      </c>
      <c r="X68" s="8"/>
      <c r="Y68" s="134" t="n">
        <v>3751.36</v>
      </c>
    </row>
    <row r="69" customFormat="false" ht="15" hidden="false" customHeight="false" outlineLevel="0" collapsed="false">
      <c r="A69" s="8"/>
      <c r="B69" s="8"/>
      <c r="C69" s="8"/>
      <c r="D69" s="8"/>
      <c r="E69" s="8"/>
      <c r="F69" s="8"/>
      <c r="G69" s="143" t="s">
        <v>529</v>
      </c>
      <c r="H69" s="8"/>
      <c r="I69" s="145" t="n">
        <v>43224</v>
      </c>
      <c r="J69" s="8"/>
      <c r="K69" s="143" t="s">
        <v>618</v>
      </c>
      <c r="L69" s="8"/>
      <c r="M69" s="144"/>
      <c r="N69" s="8"/>
      <c r="O69" s="143" t="s">
        <v>619</v>
      </c>
      <c r="P69" s="8"/>
      <c r="Q69" s="143" t="s">
        <v>620</v>
      </c>
      <c r="R69" s="8"/>
      <c r="S69" s="143" t="s">
        <v>332</v>
      </c>
      <c r="T69" s="8"/>
      <c r="U69" s="8"/>
      <c r="V69" s="8"/>
      <c r="W69" s="134" t="n">
        <v>256</v>
      </c>
      <c r="X69" s="8"/>
      <c r="Y69" s="134" t="n">
        <v>3495.36</v>
      </c>
    </row>
    <row r="70" customFormat="false" ht="15" hidden="false" customHeight="false" outlineLevel="0" collapsed="false">
      <c r="A70" s="8"/>
      <c r="B70" s="8"/>
      <c r="C70" s="8"/>
      <c r="D70" s="8"/>
      <c r="E70" s="8"/>
      <c r="F70" s="8"/>
      <c r="G70" s="143" t="s">
        <v>529</v>
      </c>
      <c r="H70" s="8"/>
      <c r="I70" s="145" t="n">
        <v>43224</v>
      </c>
      <c r="J70" s="8"/>
      <c r="K70" s="143" t="s">
        <v>618</v>
      </c>
      <c r="L70" s="8"/>
      <c r="M70" s="144"/>
      <c r="N70" s="8"/>
      <c r="O70" s="143" t="s">
        <v>619</v>
      </c>
      <c r="P70" s="8"/>
      <c r="Q70" s="143" t="s">
        <v>620</v>
      </c>
      <c r="R70" s="8"/>
      <c r="S70" s="143" t="s">
        <v>332</v>
      </c>
      <c r="T70" s="8"/>
      <c r="U70" s="8"/>
      <c r="V70" s="8"/>
      <c r="W70" s="134" t="n">
        <v>304</v>
      </c>
      <c r="X70" s="8"/>
      <c r="Y70" s="134" t="n">
        <v>3191.36</v>
      </c>
    </row>
    <row r="71" customFormat="false" ht="15" hidden="false" customHeight="false" outlineLevel="0" collapsed="false">
      <c r="A71" s="8"/>
      <c r="B71" s="8"/>
      <c r="C71" s="8"/>
      <c r="D71" s="8"/>
      <c r="E71" s="8"/>
      <c r="F71" s="8"/>
      <c r="G71" s="143" t="s">
        <v>529</v>
      </c>
      <c r="H71" s="8"/>
      <c r="I71" s="145" t="n">
        <v>43224</v>
      </c>
      <c r="J71" s="8"/>
      <c r="K71" s="143" t="s">
        <v>618</v>
      </c>
      <c r="L71" s="8"/>
      <c r="M71" s="144"/>
      <c r="N71" s="8"/>
      <c r="O71" s="143" t="s">
        <v>619</v>
      </c>
      <c r="P71" s="8"/>
      <c r="Q71" s="143" t="s">
        <v>620</v>
      </c>
      <c r="R71" s="8"/>
      <c r="S71" s="143" t="s">
        <v>332</v>
      </c>
      <c r="T71" s="8"/>
      <c r="U71" s="8"/>
      <c r="V71" s="8"/>
      <c r="W71" s="134" t="n">
        <v>211</v>
      </c>
      <c r="X71" s="8"/>
      <c r="Y71" s="134" t="n">
        <v>2980.36</v>
      </c>
    </row>
    <row r="72" customFormat="false" ht="15" hidden="false" customHeight="false" outlineLevel="0" collapsed="false">
      <c r="A72" s="8"/>
      <c r="B72" s="8"/>
      <c r="C72" s="8"/>
      <c r="D72" s="8"/>
      <c r="E72" s="8"/>
      <c r="F72" s="8"/>
      <c r="G72" s="143" t="s">
        <v>529</v>
      </c>
      <c r="H72" s="8"/>
      <c r="I72" s="145" t="n">
        <v>43227</v>
      </c>
      <c r="J72" s="8"/>
      <c r="K72" s="143" t="s">
        <v>618</v>
      </c>
      <c r="L72" s="8"/>
      <c r="M72" s="144"/>
      <c r="N72" s="8"/>
      <c r="O72" s="143" t="s">
        <v>621</v>
      </c>
      <c r="P72" s="8"/>
      <c r="Q72" s="143" t="s">
        <v>622</v>
      </c>
      <c r="R72" s="8"/>
      <c r="S72" s="143" t="s">
        <v>277</v>
      </c>
      <c r="T72" s="8"/>
      <c r="U72" s="8"/>
      <c r="V72" s="8"/>
      <c r="W72" s="134" t="n">
        <v>51.22</v>
      </c>
      <c r="X72" s="8"/>
      <c r="Y72" s="134" t="n">
        <v>2929.14</v>
      </c>
    </row>
    <row r="73" customFormat="false" ht="15" hidden="false" customHeight="false" outlineLevel="0" collapsed="false">
      <c r="A73" s="8"/>
      <c r="B73" s="8"/>
      <c r="C73" s="8"/>
      <c r="D73" s="8"/>
      <c r="E73" s="8"/>
      <c r="F73" s="8"/>
      <c r="G73" s="143" t="s">
        <v>529</v>
      </c>
      <c r="H73" s="8"/>
      <c r="I73" s="145" t="n">
        <v>43228</v>
      </c>
      <c r="J73" s="8"/>
      <c r="K73" s="143" t="s">
        <v>604</v>
      </c>
      <c r="L73" s="8"/>
      <c r="M73" s="144"/>
      <c r="N73" s="8"/>
      <c r="O73" s="143" t="s">
        <v>623</v>
      </c>
      <c r="P73" s="8"/>
      <c r="Q73" s="143" t="s">
        <v>624</v>
      </c>
      <c r="R73" s="8"/>
      <c r="S73" s="143" t="s">
        <v>277</v>
      </c>
      <c r="T73" s="8"/>
      <c r="U73" s="8"/>
      <c r="V73" s="8"/>
      <c r="W73" s="134" t="n">
        <v>64.97</v>
      </c>
      <c r="X73" s="8"/>
      <c r="Y73" s="134" t="n">
        <v>2864.17</v>
      </c>
    </row>
    <row r="74" customFormat="false" ht="15" hidden="false" customHeight="false" outlineLevel="0" collapsed="false">
      <c r="A74" s="8"/>
      <c r="B74" s="8"/>
      <c r="C74" s="8"/>
      <c r="D74" s="8"/>
      <c r="E74" s="8"/>
      <c r="F74" s="8"/>
      <c r="G74" s="143" t="s">
        <v>529</v>
      </c>
      <c r="H74" s="8"/>
      <c r="I74" s="145" t="n">
        <v>43228</v>
      </c>
      <c r="J74" s="8"/>
      <c r="K74" s="143" t="s">
        <v>604</v>
      </c>
      <c r="L74" s="8"/>
      <c r="M74" s="144"/>
      <c r="N74" s="8"/>
      <c r="O74" s="143" t="s">
        <v>605</v>
      </c>
      <c r="P74" s="8"/>
      <c r="Q74" s="143" t="s">
        <v>625</v>
      </c>
      <c r="R74" s="8"/>
      <c r="S74" s="143" t="s">
        <v>277</v>
      </c>
      <c r="T74" s="8"/>
      <c r="U74" s="8"/>
      <c r="V74" s="8"/>
      <c r="W74" s="134" t="n">
        <v>57.27</v>
      </c>
      <c r="X74" s="8"/>
      <c r="Y74" s="134" t="n">
        <v>2806.9</v>
      </c>
    </row>
    <row r="75" customFormat="false" ht="15" hidden="false" customHeight="false" outlineLevel="0" collapsed="false">
      <c r="A75" s="8"/>
      <c r="B75" s="8"/>
      <c r="C75" s="8"/>
      <c r="D75" s="8"/>
      <c r="E75" s="8"/>
      <c r="F75" s="8"/>
      <c r="G75" s="143" t="s">
        <v>529</v>
      </c>
      <c r="H75" s="8"/>
      <c r="I75" s="145" t="n">
        <v>43228</v>
      </c>
      <c r="J75" s="8"/>
      <c r="K75" s="143" t="s">
        <v>604</v>
      </c>
      <c r="L75" s="8"/>
      <c r="M75" s="144"/>
      <c r="N75" s="8"/>
      <c r="O75" s="143" t="s">
        <v>605</v>
      </c>
      <c r="P75" s="8"/>
      <c r="Q75" s="143" t="s">
        <v>626</v>
      </c>
      <c r="R75" s="8"/>
      <c r="S75" s="143" t="s">
        <v>277</v>
      </c>
      <c r="T75" s="8"/>
      <c r="U75" s="8"/>
      <c r="V75" s="8"/>
      <c r="W75" s="134" t="n">
        <v>322</v>
      </c>
      <c r="X75" s="8"/>
      <c r="Y75" s="134" t="n">
        <v>2484.9</v>
      </c>
    </row>
    <row r="76" customFormat="false" ht="15" hidden="false" customHeight="false" outlineLevel="0" collapsed="false">
      <c r="A76" s="8"/>
      <c r="B76" s="8"/>
      <c r="C76" s="8"/>
      <c r="D76" s="8"/>
      <c r="E76" s="8"/>
      <c r="F76" s="8"/>
      <c r="G76" s="143" t="s">
        <v>529</v>
      </c>
      <c r="H76" s="8"/>
      <c r="I76" s="145" t="n">
        <v>43228</v>
      </c>
      <c r="J76" s="8"/>
      <c r="K76" s="143" t="s">
        <v>613</v>
      </c>
      <c r="L76" s="8"/>
      <c r="M76" s="144"/>
      <c r="N76" s="8"/>
      <c r="O76" s="143" t="s">
        <v>609</v>
      </c>
      <c r="P76" s="8"/>
      <c r="Q76" s="143" t="s">
        <v>627</v>
      </c>
      <c r="R76" s="8"/>
      <c r="S76" s="143" t="s">
        <v>245</v>
      </c>
      <c r="T76" s="8"/>
      <c r="U76" s="8"/>
      <c r="V76" s="8"/>
      <c r="W76" s="134" t="n">
        <v>15.52</v>
      </c>
      <c r="X76" s="8"/>
      <c r="Y76" s="134" t="n">
        <v>2469.38</v>
      </c>
    </row>
    <row r="77" customFormat="false" ht="15" hidden="false" customHeight="false" outlineLevel="0" collapsed="false">
      <c r="A77" s="8"/>
      <c r="B77" s="8"/>
      <c r="C77" s="8"/>
      <c r="D77" s="8"/>
      <c r="E77" s="8"/>
      <c r="F77" s="8"/>
      <c r="G77" s="143" t="s">
        <v>529</v>
      </c>
      <c r="H77" s="8"/>
      <c r="I77" s="145" t="n">
        <v>43230</v>
      </c>
      <c r="J77" s="8"/>
      <c r="K77" s="143" t="s">
        <v>628</v>
      </c>
      <c r="L77" s="8"/>
      <c r="M77" s="144"/>
      <c r="N77" s="8"/>
      <c r="O77" s="143" t="s">
        <v>629</v>
      </c>
      <c r="P77" s="8"/>
      <c r="Q77" s="143" t="s">
        <v>630</v>
      </c>
      <c r="R77" s="8"/>
      <c r="S77" s="143" t="s">
        <v>277</v>
      </c>
      <c r="T77" s="8"/>
      <c r="U77" s="8"/>
      <c r="V77" s="8"/>
      <c r="W77" s="134" t="n">
        <v>12.94</v>
      </c>
      <c r="X77" s="8"/>
      <c r="Y77" s="134" t="n">
        <v>2456.44</v>
      </c>
    </row>
    <row r="78" customFormat="false" ht="15" hidden="false" customHeight="false" outlineLevel="0" collapsed="false">
      <c r="A78" s="8"/>
      <c r="B78" s="8"/>
      <c r="C78" s="8"/>
      <c r="D78" s="8"/>
      <c r="E78" s="8"/>
      <c r="F78" s="8"/>
      <c r="G78" s="143" t="s">
        <v>529</v>
      </c>
      <c r="H78" s="8"/>
      <c r="I78" s="145" t="n">
        <v>43230</v>
      </c>
      <c r="J78" s="8"/>
      <c r="K78" s="143" t="s">
        <v>628</v>
      </c>
      <c r="L78" s="8"/>
      <c r="M78" s="144"/>
      <c r="N78" s="8"/>
      <c r="O78" s="143" t="s">
        <v>629</v>
      </c>
      <c r="P78" s="8"/>
      <c r="Q78" s="143" t="s">
        <v>631</v>
      </c>
      <c r="R78" s="8"/>
      <c r="S78" s="143" t="s">
        <v>277</v>
      </c>
      <c r="T78" s="8"/>
      <c r="U78" s="8"/>
      <c r="V78" s="8"/>
      <c r="W78" s="134" t="n">
        <v>19.26</v>
      </c>
      <c r="X78" s="8"/>
      <c r="Y78" s="134" t="n">
        <v>2437.18</v>
      </c>
    </row>
    <row r="79" customFormat="false" ht="15" hidden="false" customHeight="false" outlineLevel="0" collapsed="false">
      <c r="A79" s="8"/>
      <c r="B79" s="8"/>
      <c r="C79" s="8"/>
      <c r="D79" s="8"/>
      <c r="E79" s="8"/>
      <c r="F79" s="8"/>
      <c r="G79" s="143" t="s">
        <v>529</v>
      </c>
      <c r="H79" s="8"/>
      <c r="I79" s="145" t="n">
        <v>43230</v>
      </c>
      <c r="J79" s="8"/>
      <c r="K79" s="143" t="s">
        <v>632</v>
      </c>
      <c r="L79" s="8"/>
      <c r="M79" s="144"/>
      <c r="N79" s="8"/>
      <c r="O79" s="143" t="s">
        <v>633</v>
      </c>
      <c r="P79" s="8"/>
      <c r="Q79" s="143" t="s">
        <v>634</v>
      </c>
      <c r="R79" s="8"/>
      <c r="S79" s="143" t="s">
        <v>245</v>
      </c>
      <c r="T79" s="8"/>
      <c r="U79" s="8"/>
      <c r="V79" s="8"/>
      <c r="W79" s="134" t="n">
        <v>37.37</v>
      </c>
      <c r="X79" s="8"/>
      <c r="Y79" s="134" t="n">
        <v>2399.81</v>
      </c>
    </row>
    <row r="80" customFormat="false" ht="15" hidden="false" customHeight="false" outlineLevel="0" collapsed="false">
      <c r="A80" s="8"/>
      <c r="B80" s="8"/>
      <c r="C80" s="8"/>
      <c r="D80" s="8"/>
      <c r="E80" s="8"/>
      <c r="F80" s="8"/>
      <c r="G80" s="143" t="s">
        <v>529</v>
      </c>
      <c r="H80" s="8"/>
      <c r="I80" s="145" t="n">
        <v>43231</v>
      </c>
      <c r="J80" s="8"/>
      <c r="K80" s="143" t="s">
        <v>628</v>
      </c>
      <c r="L80" s="8"/>
      <c r="M80" s="144"/>
      <c r="N80" s="8"/>
      <c r="O80" s="143" t="s">
        <v>605</v>
      </c>
      <c r="P80" s="8"/>
      <c r="Q80" s="143" t="s">
        <v>635</v>
      </c>
      <c r="R80" s="8"/>
      <c r="S80" s="143" t="s">
        <v>277</v>
      </c>
      <c r="T80" s="8"/>
      <c r="U80" s="8"/>
      <c r="V80" s="8"/>
      <c r="W80" s="134" t="n">
        <v>15.12</v>
      </c>
      <c r="X80" s="8"/>
      <c r="Y80" s="134" t="n">
        <v>2384.69</v>
      </c>
    </row>
    <row r="81" customFormat="false" ht="15" hidden="false" customHeight="false" outlineLevel="0" collapsed="false">
      <c r="A81" s="8"/>
      <c r="B81" s="8"/>
      <c r="C81" s="8"/>
      <c r="D81" s="8"/>
      <c r="E81" s="8"/>
      <c r="F81" s="8"/>
      <c r="G81" s="143" t="s">
        <v>529</v>
      </c>
      <c r="H81" s="8"/>
      <c r="I81" s="145" t="n">
        <v>43234</v>
      </c>
      <c r="J81" s="8"/>
      <c r="K81" s="143" t="s">
        <v>636</v>
      </c>
      <c r="L81" s="8"/>
      <c r="M81" s="144"/>
      <c r="N81" s="8"/>
      <c r="O81" s="143" t="s">
        <v>637</v>
      </c>
      <c r="P81" s="8"/>
      <c r="Q81" s="143" t="s">
        <v>638</v>
      </c>
      <c r="R81" s="8"/>
      <c r="S81" s="143" t="s">
        <v>298</v>
      </c>
      <c r="T81" s="8"/>
      <c r="U81" s="8"/>
      <c r="V81" s="8"/>
      <c r="W81" s="134" t="n">
        <v>55.96</v>
      </c>
      <c r="X81" s="8"/>
      <c r="Y81" s="134" t="n">
        <v>2328.73</v>
      </c>
    </row>
    <row r="82" customFormat="false" ht="15" hidden="false" customHeight="false" outlineLevel="0" collapsed="false">
      <c r="A82" s="8"/>
      <c r="B82" s="8"/>
      <c r="C82" s="8"/>
      <c r="D82" s="8"/>
      <c r="E82" s="8"/>
      <c r="F82" s="8"/>
      <c r="G82" s="143" t="s">
        <v>529</v>
      </c>
      <c r="H82" s="8"/>
      <c r="I82" s="145" t="n">
        <v>43234</v>
      </c>
      <c r="J82" s="8"/>
      <c r="K82" s="143" t="s">
        <v>628</v>
      </c>
      <c r="L82" s="8"/>
      <c r="M82" s="144"/>
      <c r="N82" s="8"/>
      <c r="O82" s="143" t="s">
        <v>639</v>
      </c>
      <c r="P82" s="8"/>
      <c r="Q82" s="143" t="s">
        <v>640</v>
      </c>
      <c r="R82" s="8"/>
      <c r="S82" s="143" t="s">
        <v>277</v>
      </c>
      <c r="T82" s="8"/>
      <c r="U82" s="8"/>
      <c r="V82" s="8"/>
      <c r="W82" s="134" t="n">
        <v>16.54</v>
      </c>
      <c r="X82" s="8"/>
      <c r="Y82" s="134" t="n">
        <v>2312.19</v>
      </c>
    </row>
    <row r="83" customFormat="false" ht="15" hidden="false" customHeight="false" outlineLevel="0" collapsed="false">
      <c r="A83" s="8"/>
      <c r="B83" s="8"/>
      <c r="C83" s="8"/>
      <c r="D83" s="8"/>
      <c r="E83" s="8"/>
      <c r="F83" s="8"/>
      <c r="G83" s="143" t="s">
        <v>529</v>
      </c>
      <c r="H83" s="8"/>
      <c r="I83" s="145" t="n">
        <v>43234</v>
      </c>
      <c r="J83" s="8"/>
      <c r="K83" s="143" t="s">
        <v>628</v>
      </c>
      <c r="L83" s="8"/>
      <c r="M83" s="144"/>
      <c r="N83" s="8"/>
      <c r="O83" s="143" t="s">
        <v>641</v>
      </c>
      <c r="P83" s="8"/>
      <c r="Q83" s="143" t="s">
        <v>642</v>
      </c>
      <c r="R83" s="8"/>
      <c r="S83" s="143" t="s">
        <v>277</v>
      </c>
      <c r="T83" s="8"/>
      <c r="U83" s="8"/>
      <c r="V83" s="8"/>
      <c r="W83" s="134" t="n">
        <v>148.05</v>
      </c>
      <c r="X83" s="8"/>
      <c r="Y83" s="134" t="n">
        <v>2164.14</v>
      </c>
    </row>
    <row r="84" customFormat="false" ht="15" hidden="false" customHeight="false" outlineLevel="0" collapsed="false">
      <c r="A84" s="8"/>
      <c r="B84" s="8"/>
      <c r="C84" s="8"/>
      <c r="D84" s="8"/>
      <c r="E84" s="8"/>
      <c r="F84" s="8"/>
      <c r="G84" s="143" t="s">
        <v>529</v>
      </c>
      <c r="H84" s="8"/>
      <c r="I84" s="145" t="n">
        <v>43235</v>
      </c>
      <c r="J84" s="8"/>
      <c r="K84" s="143" t="s">
        <v>632</v>
      </c>
      <c r="L84" s="8"/>
      <c r="M84" s="144"/>
      <c r="N84" s="8"/>
      <c r="O84" s="143" t="s">
        <v>643</v>
      </c>
      <c r="P84" s="8"/>
      <c r="Q84" s="143" t="s">
        <v>644</v>
      </c>
      <c r="R84" s="8"/>
      <c r="S84" s="143" t="s">
        <v>245</v>
      </c>
      <c r="T84" s="8"/>
      <c r="U84" s="8"/>
      <c r="V84" s="8"/>
      <c r="W84" s="134" t="n">
        <v>118.87</v>
      </c>
      <c r="X84" s="8"/>
      <c r="Y84" s="134" t="n">
        <v>2045.27</v>
      </c>
    </row>
    <row r="85" customFormat="false" ht="15" hidden="false" customHeight="false" outlineLevel="0" collapsed="false">
      <c r="A85" s="8"/>
      <c r="B85" s="8"/>
      <c r="C85" s="8"/>
      <c r="D85" s="8"/>
      <c r="E85" s="8"/>
      <c r="F85" s="8"/>
      <c r="G85" s="143" t="s">
        <v>529</v>
      </c>
      <c r="H85" s="8"/>
      <c r="I85" s="145" t="n">
        <v>43237</v>
      </c>
      <c r="J85" s="8"/>
      <c r="K85" s="143" t="s">
        <v>548</v>
      </c>
      <c r="L85" s="8"/>
      <c r="M85" s="144"/>
      <c r="N85" s="8"/>
      <c r="O85" s="143" t="s">
        <v>531</v>
      </c>
      <c r="P85" s="8"/>
      <c r="Q85" s="143" t="s">
        <v>579</v>
      </c>
      <c r="R85" s="8"/>
      <c r="S85" s="143" t="s">
        <v>374</v>
      </c>
      <c r="T85" s="8"/>
      <c r="U85" s="134" t="n">
        <v>2954.73</v>
      </c>
      <c r="V85" s="8"/>
      <c r="W85" s="8"/>
      <c r="X85" s="8"/>
      <c r="Y85" s="134" t="n">
        <v>5000</v>
      </c>
    </row>
    <row r="86" customFormat="false" ht="15" hidden="false" customHeight="false" outlineLevel="0" collapsed="false">
      <c r="A86" s="8"/>
      <c r="B86" s="8"/>
      <c r="C86" s="8"/>
      <c r="D86" s="8"/>
      <c r="E86" s="8"/>
      <c r="F86" s="8"/>
      <c r="G86" s="143" t="s">
        <v>529</v>
      </c>
      <c r="H86" s="8"/>
      <c r="I86" s="145" t="n">
        <v>43241</v>
      </c>
      <c r="J86" s="8"/>
      <c r="K86" s="143" t="s">
        <v>628</v>
      </c>
      <c r="L86" s="8"/>
      <c r="M86" s="144"/>
      <c r="N86" s="8"/>
      <c r="O86" s="143" t="s">
        <v>645</v>
      </c>
      <c r="P86" s="8"/>
      <c r="Q86" s="143" t="s">
        <v>646</v>
      </c>
      <c r="R86" s="8"/>
      <c r="S86" s="143" t="s">
        <v>270</v>
      </c>
      <c r="T86" s="8"/>
      <c r="U86" s="8"/>
      <c r="V86" s="8"/>
      <c r="W86" s="134" t="n">
        <v>168</v>
      </c>
      <c r="X86" s="8"/>
      <c r="Y86" s="134" t="n">
        <v>4832</v>
      </c>
    </row>
    <row r="87" customFormat="false" ht="15" hidden="false" customHeight="false" outlineLevel="0" collapsed="false">
      <c r="A87" s="8"/>
      <c r="B87" s="8"/>
      <c r="C87" s="8"/>
      <c r="D87" s="8"/>
      <c r="E87" s="8"/>
      <c r="F87" s="8"/>
      <c r="G87" s="143" t="s">
        <v>529</v>
      </c>
      <c r="H87" s="8"/>
      <c r="I87" s="145" t="n">
        <v>43244</v>
      </c>
      <c r="J87" s="8"/>
      <c r="K87" s="143" t="s">
        <v>632</v>
      </c>
      <c r="L87" s="8"/>
      <c r="M87" s="144"/>
      <c r="N87" s="8"/>
      <c r="O87" s="143" t="s">
        <v>647</v>
      </c>
      <c r="P87" s="8"/>
      <c r="Q87" s="143" t="s">
        <v>648</v>
      </c>
      <c r="R87" s="8"/>
      <c r="S87" s="143" t="s">
        <v>245</v>
      </c>
      <c r="T87" s="8"/>
      <c r="U87" s="8"/>
      <c r="V87" s="8"/>
      <c r="W87" s="134" t="n">
        <v>48.76</v>
      </c>
      <c r="X87" s="8"/>
      <c r="Y87" s="134" t="n">
        <v>4783.24</v>
      </c>
    </row>
    <row r="88" customFormat="false" ht="15" hidden="false" customHeight="false" outlineLevel="0" collapsed="false">
      <c r="A88" s="8"/>
      <c r="B88" s="8"/>
      <c r="C88" s="8"/>
      <c r="D88" s="8"/>
      <c r="E88" s="8"/>
      <c r="F88" s="8"/>
      <c r="G88" s="143" t="s">
        <v>529</v>
      </c>
      <c r="H88" s="8"/>
      <c r="I88" s="145" t="n">
        <v>43244</v>
      </c>
      <c r="J88" s="8"/>
      <c r="K88" s="143" t="s">
        <v>636</v>
      </c>
      <c r="L88" s="8"/>
      <c r="M88" s="144"/>
      <c r="N88" s="8"/>
      <c r="O88" s="143" t="s">
        <v>609</v>
      </c>
      <c r="P88" s="8"/>
      <c r="Q88" s="143" t="s">
        <v>649</v>
      </c>
      <c r="R88" s="8"/>
      <c r="S88" s="143" t="s">
        <v>298</v>
      </c>
      <c r="T88" s="8"/>
      <c r="U88" s="8"/>
      <c r="V88" s="8"/>
      <c r="W88" s="134" t="n">
        <v>21.54</v>
      </c>
      <c r="X88" s="8"/>
      <c r="Y88" s="134" t="n">
        <v>4761.7</v>
      </c>
    </row>
    <row r="89" customFormat="false" ht="15" hidden="false" customHeight="false" outlineLevel="0" collapsed="false">
      <c r="A89" s="8"/>
      <c r="B89" s="8"/>
      <c r="C89" s="8"/>
      <c r="D89" s="8"/>
      <c r="E89" s="8"/>
      <c r="F89" s="8"/>
      <c r="G89" s="143" t="s">
        <v>529</v>
      </c>
      <c r="H89" s="8"/>
      <c r="I89" s="145" t="n">
        <v>43249</v>
      </c>
      <c r="J89" s="8"/>
      <c r="K89" s="143" t="s">
        <v>628</v>
      </c>
      <c r="L89" s="8"/>
      <c r="M89" s="144"/>
      <c r="N89" s="8"/>
      <c r="O89" s="143" t="s">
        <v>623</v>
      </c>
      <c r="P89" s="8"/>
      <c r="Q89" s="143" t="s">
        <v>650</v>
      </c>
      <c r="R89" s="8"/>
      <c r="S89" s="143" t="s">
        <v>277</v>
      </c>
      <c r="T89" s="8"/>
      <c r="U89" s="8"/>
      <c r="V89" s="8"/>
      <c r="W89" s="134" t="n">
        <v>61.88</v>
      </c>
      <c r="X89" s="8"/>
      <c r="Y89" s="134" t="n">
        <v>4699.82</v>
      </c>
    </row>
    <row r="90" customFormat="false" ht="15.75" hidden="false" customHeight="false" outlineLevel="0" collapsed="false">
      <c r="A90" s="8"/>
      <c r="B90" s="8"/>
      <c r="C90" s="8"/>
      <c r="D90" s="8"/>
      <c r="E90" s="8"/>
      <c r="F90" s="8"/>
      <c r="G90" s="143" t="s">
        <v>529</v>
      </c>
      <c r="H90" s="8"/>
      <c r="I90" s="145" t="n">
        <v>43250</v>
      </c>
      <c r="J90" s="8"/>
      <c r="K90" s="143" t="s">
        <v>628</v>
      </c>
      <c r="L90" s="8"/>
      <c r="M90" s="144"/>
      <c r="N90" s="8"/>
      <c r="O90" s="143" t="s">
        <v>651</v>
      </c>
      <c r="P90" s="8"/>
      <c r="Q90" s="143" t="s">
        <v>652</v>
      </c>
      <c r="R90" s="8"/>
      <c r="S90" s="143" t="s">
        <v>277</v>
      </c>
      <c r="T90" s="8"/>
      <c r="U90" s="146"/>
      <c r="V90" s="8"/>
      <c r="W90" s="135" t="n">
        <v>26.73</v>
      </c>
      <c r="X90" s="8"/>
      <c r="Y90" s="135" t="n">
        <v>4673.09</v>
      </c>
    </row>
    <row r="91" customFormat="false" ht="15" hidden="false" customHeight="false" outlineLevel="0" collapsed="false">
      <c r="A91" s="8"/>
      <c r="B91" s="143" t="s">
        <v>653</v>
      </c>
      <c r="C91" s="8"/>
      <c r="D91" s="8"/>
      <c r="E91" s="8"/>
      <c r="F91" s="8"/>
      <c r="G91" s="8"/>
      <c r="H91" s="8"/>
      <c r="I91" s="8"/>
      <c r="J91" s="8"/>
      <c r="K91" s="8"/>
      <c r="L91" s="8"/>
      <c r="M91" s="144"/>
      <c r="N91" s="8"/>
      <c r="O91" s="8"/>
      <c r="P91" s="8"/>
      <c r="Q91" s="8"/>
      <c r="R91" s="8"/>
      <c r="S91" s="8"/>
      <c r="T91" s="8"/>
      <c r="U91" s="134" t="n">
        <v>2954.73</v>
      </c>
      <c r="V91" s="8"/>
      <c r="W91" s="134" t="n">
        <v>2967.37</v>
      </c>
      <c r="X91" s="8"/>
      <c r="Y91" s="134" t="n">
        <v>4673.09</v>
      </c>
    </row>
    <row r="92" customFormat="false" ht="15" hidden="false" customHeight="false" outlineLevel="0" collapsed="false">
      <c r="A92" s="14"/>
      <c r="B92" s="48" t="s">
        <v>376</v>
      </c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1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2" t="n">
        <v>71026.74</v>
      </c>
    </row>
    <row r="93" customFormat="false" ht="15" hidden="false" customHeight="false" outlineLevel="0" collapsed="false">
      <c r="A93" s="8"/>
      <c r="B93" s="8"/>
      <c r="C93" s="8"/>
      <c r="D93" s="8"/>
      <c r="E93" s="8"/>
      <c r="F93" s="8"/>
      <c r="G93" s="143" t="s">
        <v>543</v>
      </c>
      <c r="H93" s="8"/>
      <c r="I93" s="145" t="n">
        <v>43221</v>
      </c>
      <c r="J93" s="8"/>
      <c r="K93" s="143" t="s">
        <v>530</v>
      </c>
      <c r="L93" s="8"/>
      <c r="M93" s="144"/>
      <c r="N93" s="8"/>
      <c r="O93" s="143" t="s">
        <v>654</v>
      </c>
      <c r="P93" s="8"/>
      <c r="Q93" s="143" t="s">
        <v>543</v>
      </c>
      <c r="R93" s="8"/>
      <c r="S93" s="143" t="s">
        <v>115</v>
      </c>
      <c r="T93" s="8"/>
      <c r="U93" s="134" t="n">
        <v>140.5</v>
      </c>
      <c r="V93" s="8"/>
      <c r="W93" s="8"/>
      <c r="X93" s="8"/>
      <c r="Y93" s="134" t="n">
        <v>71167.24</v>
      </c>
    </row>
    <row r="94" customFormat="false" ht="15" hidden="false" customHeight="false" outlineLevel="0" collapsed="false">
      <c r="A94" s="8"/>
      <c r="B94" s="8"/>
      <c r="C94" s="8"/>
      <c r="D94" s="8"/>
      <c r="E94" s="8"/>
      <c r="F94" s="8"/>
      <c r="G94" s="143" t="s">
        <v>543</v>
      </c>
      <c r="H94" s="8"/>
      <c r="I94" s="145" t="n">
        <v>43222</v>
      </c>
      <c r="J94" s="8"/>
      <c r="K94" s="143" t="s">
        <v>530</v>
      </c>
      <c r="L94" s="8"/>
      <c r="M94" s="144"/>
      <c r="N94" s="8"/>
      <c r="O94" s="143" t="s">
        <v>654</v>
      </c>
      <c r="P94" s="8"/>
      <c r="Q94" s="143" t="s">
        <v>543</v>
      </c>
      <c r="R94" s="8"/>
      <c r="S94" s="143" t="s">
        <v>115</v>
      </c>
      <c r="T94" s="8"/>
      <c r="U94" s="134" t="n">
        <v>90.5</v>
      </c>
      <c r="V94" s="8"/>
      <c r="W94" s="8"/>
      <c r="X94" s="8"/>
      <c r="Y94" s="134" t="n">
        <v>71257.74</v>
      </c>
    </row>
    <row r="95" customFormat="false" ht="15" hidden="false" customHeight="false" outlineLevel="0" collapsed="false">
      <c r="A95" s="8"/>
      <c r="B95" s="8"/>
      <c r="C95" s="8"/>
      <c r="D95" s="8"/>
      <c r="E95" s="8"/>
      <c r="F95" s="8"/>
      <c r="G95" s="143" t="s">
        <v>543</v>
      </c>
      <c r="H95" s="8"/>
      <c r="I95" s="145" t="n">
        <v>43223</v>
      </c>
      <c r="J95" s="8"/>
      <c r="K95" s="143" t="s">
        <v>530</v>
      </c>
      <c r="L95" s="8"/>
      <c r="M95" s="144"/>
      <c r="N95" s="8"/>
      <c r="O95" s="143" t="s">
        <v>654</v>
      </c>
      <c r="P95" s="8"/>
      <c r="Q95" s="143" t="s">
        <v>543</v>
      </c>
      <c r="R95" s="8"/>
      <c r="S95" s="143" t="s">
        <v>115</v>
      </c>
      <c r="T95" s="8"/>
      <c r="U95" s="134" t="n">
        <v>201.75</v>
      </c>
      <c r="V95" s="8"/>
      <c r="W95" s="8"/>
      <c r="X95" s="8"/>
      <c r="Y95" s="134" t="n">
        <v>71459.49</v>
      </c>
    </row>
    <row r="96" customFormat="false" ht="15" hidden="false" customHeight="false" outlineLevel="0" collapsed="false">
      <c r="A96" s="8"/>
      <c r="B96" s="8"/>
      <c r="C96" s="8"/>
      <c r="D96" s="8"/>
      <c r="E96" s="8"/>
      <c r="F96" s="8"/>
      <c r="G96" s="143" t="s">
        <v>543</v>
      </c>
      <c r="H96" s="8"/>
      <c r="I96" s="145" t="n">
        <v>43224</v>
      </c>
      <c r="J96" s="8"/>
      <c r="K96" s="143" t="s">
        <v>530</v>
      </c>
      <c r="L96" s="8"/>
      <c r="M96" s="144"/>
      <c r="N96" s="8"/>
      <c r="O96" s="143" t="s">
        <v>654</v>
      </c>
      <c r="P96" s="8"/>
      <c r="Q96" s="143" t="s">
        <v>543</v>
      </c>
      <c r="R96" s="8"/>
      <c r="S96" s="143" t="s">
        <v>115</v>
      </c>
      <c r="T96" s="8"/>
      <c r="U96" s="134" t="n">
        <v>137.5</v>
      </c>
      <c r="V96" s="8"/>
      <c r="W96" s="8"/>
      <c r="X96" s="8"/>
      <c r="Y96" s="134" t="n">
        <v>71596.99</v>
      </c>
    </row>
    <row r="97" customFormat="false" ht="15" hidden="false" customHeight="false" outlineLevel="0" collapsed="false">
      <c r="A97" s="8"/>
      <c r="B97" s="8"/>
      <c r="C97" s="8"/>
      <c r="D97" s="8"/>
      <c r="E97" s="8"/>
      <c r="F97" s="8"/>
      <c r="G97" s="143" t="s">
        <v>543</v>
      </c>
      <c r="H97" s="8"/>
      <c r="I97" s="145" t="n">
        <v>43227</v>
      </c>
      <c r="J97" s="8"/>
      <c r="K97" s="143" t="s">
        <v>530</v>
      </c>
      <c r="L97" s="8"/>
      <c r="M97" s="144"/>
      <c r="N97" s="8"/>
      <c r="O97" s="143" t="s">
        <v>654</v>
      </c>
      <c r="P97" s="8"/>
      <c r="Q97" s="143" t="s">
        <v>543</v>
      </c>
      <c r="R97" s="8"/>
      <c r="S97" s="143" t="s">
        <v>115</v>
      </c>
      <c r="T97" s="8"/>
      <c r="U97" s="134" t="n">
        <v>42</v>
      </c>
      <c r="V97" s="8"/>
      <c r="W97" s="8"/>
      <c r="X97" s="8"/>
      <c r="Y97" s="134" t="n">
        <v>71638.99</v>
      </c>
    </row>
    <row r="98" customFormat="false" ht="15" hidden="false" customHeight="false" outlineLevel="0" collapsed="false">
      <c r="A98" s="8"/>
      <c r="B98" s="8"/>
      <c r="C98" s="8"/>
      <c r="D98" s="8"/>
      <c r="E98" s="8"/>
      <c r="F98" s="8"/>
      <c r="G98" s="143" t="s">
        <v>525</v>
      </c>
      <c r="H98" s="8"/>
      <c r="I98" s="145" t="n">
        <v>43227</v>
      </c>
      <c r="J98" s="8"/>
      <c r="K98" s="143" t="s">
        <v>655</v>
      </c>
      <c r="L98" s="8"/>
      <c r="M98" s="144"/>
      <c r="N98" s="8"/>
      <c r="O98" s="143" t="s">
        <v>656</v>
      </c>
      <c r="P98" s="8"/>
      <c r="Q98" s="143" t="s">
        <v>657</v>
      </c>
      <c r="R98" s="8"/>
      <c r="S98" s="143" t="s">
        <v>409</v>
      </c>
      <c r="T98" s="8"/>
      <c r="U98" s="8"/>
      <c r="V98" s="8"/>
      <c r="W98" s="134" t="n">
        <v>217.19</v>
      </c>
      <c r="X98" s="8"/>
      <c r="Y98" s="134" t="n">
        <v>71421.8</v>
      </c>
    </row>
    <row r="99" customFormat="false" ht="15" hidden="false" customHeight="false" outlineLevel="0" collapsed="false">
      <c r="A99" s="8"/>
      <c r="B99" s="8"/>
      <c r="C99" s="8"/>
      <c r="D99" s="8"/>
      <c r="E99" s="8"/>
      <c r="F99" s="8"/>
      <c r="G99" s="143" t="s">
        <v>543</v>
      </c>
      <c r="H99" s="8"/>
      <c r="I99" s="145" t="n">
        <v>43228</v>
      </c>
      <c r="J99" s="8"/>
      <c r="K99" s="143" t="s">
        <v>530</v>
      </c>
      <c r="L99" s="8"/>
      <c r="M99" s="144"/>
      <c r="N99" s="8"/>
      <c r="O99" s="143" t="s">
        <v>654</v>
      </c>
      <c r="P99" s="8"/>
      <c r="Q99" s="143" t="s">
        <v>543</v>
      </c>
      <c r="R99" s="8"/>
      <c r="S99" s="143" t="s">
        <v>115</v>
      </c>
      <c r="T99" s="8"/>
      <c r="U99" s="134" t="n">
        <v>25</v>
      </c>
      <c r="V99" s="8"/>
      <c r="W99" s="8"/>
      <c r="X99" s="8"/>
      <c r="Y99" s="134" t="n">
        <v>71446.8</v>
      </c>
    </row>
    <row r="100" customFormat="false" ht="15" hidden="false" customHeight="false" outlineLevel="0" collapsed="false">
      <c r="A100" s="8"/>
      <c r="B100" s="8"/>
      <c r="C100" s="8"/>
      <c r="D100" s="8"/>
      <c r="E100" s="8"/>
      <c r="F100" s="8"/>
      <c r="G100" s="143" t="s">
        <v>538</v>
      </c>
      <c r="H100" s="8"/>
      <c r="I100" s="145" t="n">
        <v>43229</v>
      </c>
      <c r="J100" s="8"/>
      <c r="K100" s="143" t="s">
        <v>658</v>
      </c>
      <c r="L100" s="8"/>
      <c r="M100" s="144"/>
      <c r="N100" s="8"/>
      <c r="O100" s="143" t="s">
        <v>540</v>
      </c>
      <c r="P100" s="8"/>
      <c r="Q100" s="143" t="s">
        <v>547</v>
      </c>
      <c r="R100" s="8"/>
      <c r="S100" s="143" t="s">
        <v>381</v>
      </c>
      <c r="T100" s="8"/>
      <c r="U100" s="8"/>
      <c r="V100" s="8"/>
      <c r="W100" s="134" t="n">
        <v>3920.7</v>
      </c>
      <c r="X100" s="8"/>
      <c r="Y100" s="134" t="n">
        <v>67526.1</v>
      </c>
    </row>
    <row r="101" customFormat="false" ht="15" hidden="false" customHeight="false" outlineLevel="0" collapsed="false">
      <c r="A101" s="8"/>
      <c r="B101" s="8"/>
      <c r="C101" s="8"/>
      <c r="D101" s="8"/>
      <c r="E101" s="8"/>
      <c r="F101" s="8"/>
      <c r="G101" s="143" t="s">
        <v>543</v>
      </c>
      <c r="H101" s="8"/>
      <c r="I101" s="145" t="n">
        <v>43229</v>
      </c>
      <c r="J101" s="8"/>
      <c r="K101" s="143" t="s">
        <v>530</v>
      </c>
      <c r="L101" s="8"/>
      <c r="M101" s="144"/>
      <c r="N101" s="8"/>
      <c r="O101" s="143" t="s">
        <v>654</v>
      </c>
      <c r="P101" s="8"/>
      <c r="Q101" s="143" t="s">
        <v>543</v>
      </c>
      <c r="R101" s="8"/>
      <c r="S101" s="143" t="s">
        <v>115</v>
      </c>
      <c r="T101" s="8"/>
      <c r="U101" s="134" t="n">
        <v>145.5</v>
      </c>
      <c r="V101" s="8"/>
      <c r="W101" s="8"/>
      <c r="X101" s="8"/>
      <c r="Y101" s="134" t="n">
        <v>67671.6</v>
      </c>
    </row>
    <row r="102" customFormat="false" ht="15" hidden="false" customHeight="false" outlineLevel="0" collapsed="false">
      <c r="A102" s="8"/>
      <c r="B102" s="8"/>
      <c r="C102" s="8"/>
      <c r="D102" s="8"/>
      <c r="E102" s="8"/>
      <c r="F102" s="8"/>
      <c r="G102" s="143" t="s">
        <v>543</v>
      </c>
      <c r="H102" s="8"/>
      <c r="I102" s="145" t="n">
        <v>43230</v>
      </c>
      <c r="J102" s="8"/>
      <c r="K102" s="143" t="s">
        <v>530</v>
      </c>
      <c r="L102" s="8"/>
      <c r="M102" s="144"/>
      <c r="N102" s="8"/>
      <c r="O102" s="143" t="s">
        <v>654</v>
      </c>
      <c r="P102" s="8"/>
      <c r="Q102" s="143" t="s">
        <v>543</v>
      </c>
      <c r="R102" s="8"/>
      <c r="S102" s="143" t="s">
        <v>115</v>
      </c>
      <c r="T102" s="8"/>
      <c r="U102" s="134" t="n">
        <v>137.5</v>
      </c>
      <c r="V102" s="8"/>
      <c r="W102" s="8"/>
      <c r="X102" s="8"/>
      <c r="Y102" s="134" t="n">
        <v>67809.1</v>
      </c>
    </row>
    <row r="103" customFormat="false" ht="15" hidden="false" customHeight="false" outlineLevel="0" collapsed="false">
      <c r="A103" s="8"/>
      <c r="B103" s="8"/>
      <c r="C103" s="8"/>
      <c r="D103" s="8"/>
      <c r="E103" s="8"/>
      <c r="F103" s="8"/>
      <c r="G103" s="143" t="s">
        <v>543</v>
      </c>
      <c r="H103" s="8"/>
      <c r="I103" s="145" t="n">
        <v>43231</v>
      </c>
      <c r="J103" s="8"/>
      <c r="K103" s="143" t="s">
        <v>530</v>
      </c>
      <c r="L103" s="8"/>
      <c r="M103" s="144"/>
      <c r="N103" s="8"/>
      <c r="O103" s="143" t="s">
        <v>654</v>
      </c>
      <c r="P103" s="8"/>
      <c r="Q103" s="143" t="s">
        <v>543</v>
      </c>
      <c r="R103" s="8"/>
      <c r="S103" s="143" t="s">
        <v>115</v>
      </c>
      <c r="T103" s="8"/>
      <c r="U103" s="134" t="n">
        <v>126</v>
      </c>
      <c r="V103" s="8"/>
      <c r="W103" s="8"/>
      <c r="X103" s="8"/>
      <c r="Y103" s="134" t="n">
        <v>67935.1</v>
      </c>
    </row>
    <row r="104" customFormat="false" ht="15" hidden="false" customHeight="false" outlineLevel="0" collapsed="false">
      <c r="A104" s="8"/>
      <c r="B104" s="8"/>
      <c r="C104" s="8"/>
      <c r="D104" s="8"/>
      <c r="E104" s="8"/>
      <c r="F104" s="8"/>
      <c r="G104" s="143" t="s">
        <v>538</v>
      </c>
      <c r="H104" s="8"/>
      <c r="I104" s="145" t="n">
        <v>43231</v>
      </c>
      <c r="J104" s="8"/>
      <c r="K104" s="143" t="s">
        <v>659</v>
      </c>
      <c r="L104" s="8"/>
      <c r="M104" s="144"/>
      <c r="N104" s="8"/>
      <c r="O104" s="143" t="s">
        <v>540</v>
      </c>
      <c r="P104" s="8"/>
      <c r="Q104" s="143" t="s">
        <v>560</v>
      </c>
      <c r="R104" s="8"/>
      <c r="S104" s="143" t="s">
        <v>381</v>
      </c>
      <c r="T104" s="8"/>
      <c r="U104" s="8"/>
      <c r="V104" s="8"/>
      <c r="W104" s="134" t="n">
        <v>4079.44</v>
      </c>
      <c r="X104" s="8"/>
      <c r="Y104" s="134" t="n">
        <v>63855.66</v>
      </c>
    </row>
    <row r="105" customFormat="false" ht="15" hidden="false" customHeight="false" outlineLevel="0" collapsed="false">
      <c r="A105" s="8"/>
      <c r="B105" s="8"/>
      <c r="C105" s="8"/>
      <c r="D105" s="8"/>
      <c r="E105" s="8"/>
      <c r="F105" s="8"/>
      <c r="G105" s="143" t="s">
        <v>538</v>
      </c>
      <c r="H105" s="8"/>
      <c r="I105" s="145" t="n">
        <v>43234</v>
      </c>
      <c r="J105" s="8"/>
      <c r="K105" s="143" t="s">
        <v>660</v>
      </c>
      <c r="L105" s="8"/>
      <c r="M105" s="144"/>
      <c r="N105" s="8"/>
      <c r="O105" s="143" t="s">
        <v>540</v>
      </c>
      <c r="P105" s="8"/>
      <c r="Q105" s="143" t="s">
        <v>661</v>
      </c>
      <c r="R105" s="8"/>
      <c r="S105" s="143" t="s">
        <v>381</v>
      </c>
      <c r="T105" s="8"/>
      <c r="U105" s="8"/>
      <c r="V105" s="8"/>
      <c r="W105" s="134" t="n">
        <v>980</v>
      </c>
      <c r="X105" s="8"/>
      <c r="Y105" s="134" t="n">
        <v>62875.66</v>
      </c>
    </row>
    <row r="106" customFormat="false" ht="15" hidden="false" customHeight="false" outlineLevel="0" collapsed="false">
      <c r="A106" s="8"/>
      <c r="B106" s="8"/>
      <c r="C106" s="8"/>
      <c r="D106" s="8"/>
      <c r="E106" s="8"/>
      <c r="F106" s="8"/>
      <c r="G106" s="143" t="s">
        <v>543</v>
      </c>
      <c r="H106" s="8"/>
      <c r="I106" s="145" t="n">
        <v>43234</v>
      </c>
      <c r="J106" s="8"/>
      <c r="K106" s="143" t="s">
        <v>530</v>
      </c>
      <c r="L106" s="8"/>
      <c r="M106" s="144"/>
      <c r="N106" s="8"/>
      <c r="O106" s="143" t="s">
        <v>654</v>
      </c>
      <c r="P106" s="8"/>
      <c r="Q106" s="143" t="s">
        <v>543</v>
      </c>
      <c r="R106" s="8"/>
      <c r="S106" s="143" t="s">
        <v>115</v>
      </c>
      <c r="T106" s="8"/>
      <c r="U106" s="134" t="n">
        <v>40</v>
      </c>
      <c r="V106" s="8"/>
      <c r="W106" s="8"/>
      <c r="X106" s="8"/>
      <c r="Y106" s="134" t="n">
        <v>62915.66</v>
      </c>
    </row>
    <row r="107" customFormat="false" ht="15" hidden="false" customHeight="false" outlineLevel="0" collapsed="false">
      <c r="A107" s="8"/>
      <c r="B107" s="8"/>
      <c r="C107" s="8"/>
      <c r="D107" s="8"/>
      <c r="E107" s="8"/>
      <c r="F107" s="8"/>
      <c r="G107" s="143" t="s">
        <v>525</v>
      </c>
      <c r="H107" s="8"/>
      <c r="I107" s="145" t="n">
        <v>43234</v>
      </c>
      <c r="J107" s="8"/>
      <c r="K107" s="143" t="s">
        <v>662</v>
      </c>
      <c r="L107" s="8"/>
      <c r="M107" s="144"/>
      <c r="N107" s="8"/>
      <c r="O107" s="143" t="s">
        <v>656</v>
      </c>
      <c r="P107" s="8"/>
      <c r="Q107" s="143" t="s">
        <v>663</v>
      </c>
      <c r="R107" s="8"/>
      <c r="S107" s="143" t="s">
        <v>409</v>
      </c>
      <c r="T107" s="8"/>
      <c r="U107" s="8"/>
      <c r="V107" s="8"/>
      <c r="W107" s="134" t="n">
        <v>265.97</v>
      </c>
      <c r="X107" s="8"/>
      <c r="Y107" s="134" t="n">
        <v>62649.69</v>
      </c>
    </row>
    <row r="108" customFormat="false" ht="15" hidden="false" customHeight="false" outlineLevel="0" collapsed="false">
      <c r="A108" s="8"/>
      <c r="B108" s="8"/>
      <c r="C108" s="8"/>
      <c r="D108" s="8"/>
      <c r="E108" s="8"/>
      <c r="F108" s="8"/>
      <c r="G108" s="143" t="s">
        <v>525</v>
      </c>
      <c r="H108" s="8"/>
      <c r="I108" s="145" t="n">
        <v>43235</v>
      </c>
      <c r="J108" s="8"/>
      <c r="K108" s="143" t="s">
        <v>664</v>
      </c>
      <c r="L108" s="8"/>
      <c r="M108" s="144"/>
      <c r="N108" s="8"/>
      <c r="O108" s="143" t="s">
        <v>665</v>
      </c>
      <c r="P108" s="8"/>
      <c r="Q108" s="143" t="s">
        <v>666</v>
      </c>
      <c r="R108" s="8"/>
      <c r="S108" s="143" t="s">
        <v>409</v>
      </c>
      <c r="T108" s="8"/>
      <c r="U108" s="8"/>
      <c r="V108" s="8"/>
      <c r="W108" s="134" t="n">
        <v>64.4</v>
      </c>
      <c r="X108" s="8"/>
      <c r="Y108" s="134" t="n">
        <v>62585.29</v>
      </c>
    </row>
    <row r="109" customFormat="false" ht="15" hidden="false" customHeight="false" outlineLevel="0" collapsed="false">
      <c r="A109" s="8"/>
      <c r="B109" s="8"/>
      <c r="C109" s="8"/>
      <c r="D109" s="8"/>
      <c r="E109" s="8"/>
      <c r="F109" s="8"/>
      <c r="G109" s="143" t="s">
        <v>543</v>
      </c>
      <c r="H109" s="8"/>
      <c r="I109" s="145" t="n">
        <v>43235</v>
      </c>
      <c r="J109" s="8"/>
      <c r="K109" s="143" t="s">
        <v>530</v>
      </c>
      <c r="L109" s="8"/>
      <c r="M109" s="144"/>
      <c r="N109" s="8"/>
      <c r="O109" s="143" t="s">
        <v>654</v>
      </c>
      <c r="P109" s="8"/>
      <c r="Q109" s="143" t="s">
        <v>543</v>
      </c>
      <c r="R109" s="8"/>
      <c r="S109" s="143" t="s">
        <v>115</v>
      </c>
      <c r="T109" s="8"/>
      <c r="U109" s="134" t="n">
        <v>40</v>
      </c>
      <c r="V109" s="8"/>
      <c r="W109" s="8"/>
      <c r="X109" s="8"/>
      <c r="Y109" s="134" t="n">
        <v>62625.29</v>
      </c>
    </row>
    <row r="110" customFormat="false" ht="15" hidden="false" customHeight="false" outlineLevel="0" collapsed="false">
      <c r="A110" s="8"/>
      <c r="B110" s="8"/>
      <c r="C110" s="8"/>
      <c r="D110" s="8"/>
      <c r="E110" s="8"/>
      <c r="F110" s="8"/>
      <c r="G110" s="143" t="s">
        <v>543</v>
      </c>
      <c r="H110" s="8"/>
      <c r="I110" s="145" t="n">
        <v>43236</v>
      </c>
      <c r="J110" s="8"/>
      <c r="K110" s="143" t="s">
        <v>530</v>
      </c>
      <c r="L110" s="8"/>
      <c r="M110" s="144"/>
      <c r="N110" s="8"/>
      <c r="O110" s="143" t="s">
        <v>654</v>
      </c>
      <c r="P110" s="8"/>
      <c r="Q110" s="143" t="s">
        <v>543</v>
      </c>
      <c r="R110" s="8"/>
      <c r="S110" s="143" t="s">
        <v>115</v>
      </c>
      <c r="T110" s="8"/>
      <c r="U110" s="134" t="n">
        <v>131.5</v>
      </c>
      <c r="V110" s="8"/>
      <c r="W110" s="8"/>
      <c r="X110" s="8"/>
      <c r="Y110" s="134" t="n">
        <v>62756.79</v>
      </c>
    </row>
    <row r="111" customFormat="false" ht="15" hidden="false" customHeight="false" outlineLevel="0" collapsed="false">
      <c r="A111" s="8"/>
      <c r="B111" s="8"/>
      <c r="C111" s="8"/>
      <c r="D111" s="8"/>
      <c r="E111" s="8"/>
      <c r="F111" s="8"/>
      <c r="G111" s="143" t="s">
        <v>543</v>
      </c>
      <c r="H111" s="8"/>
      <c r="I111" s="145" t="n">
        <v>43237</v>
      </c>
      <c r="J111" s="8"/>
      <c r="K111" s="143" t="s">
        <v>530</v>
      </c>
      <c r="L111" s="8"/>
      <c r="M111" s="144"/>
      <c r="N111" s="8"/>
      <c r="O111" s="143" t="s">
        <v>654</v>
      </c>
      <c r="P111" s="8"/>
      <c r="Q111" s="143" t="s">
        <v>543</v>
      </c>
      <c r="R111" s="8"/>
      <c r="S111" s="143" t="s">
        <v>115</v>
      </c>
      <c r="T111" s="8"/>
      <c r="U111" s="134" t="n">
        <v>120.5</v>
      </c>
      <c r="V111" s="8"/>
      <c r="W111" s="8"/>
      <c r="X111" s="8"/>
      <c r="Y111" s="134" t="n">
        <v>62877.29</v>
      </c>
    </row>
    <row r="112" customFormat="false" ht="15" hidden="false" customHeight="false" outlineLevel="0" collapsed="false">
      <c r="A112" s="8"/>
      <c r="B112" s="8"/>
      <c r="C112" s="8"/>
      <c r="D112" s="8"/>
      <c r="E112" s="8"/>
      <c r="F112" s="8"/>
      <c r="G112" s="143" t="s">
        <v>543</v>
      </c>
      <c r="H112" s="8"/>
      <c r="I112" s="145" t="n">
        <v>43238</v>
      </c>
      <c r="J112" s="8"/>
      <c r="K112" s="143" t="s">
        <v>530</v>
      </c>
      <c r="L112" s="8"/>
      <c r="M112" s="144"/>
      <c r="N112" s="8"/>
      <c r="O112" s="143" t="s">
        <v>654</v>
      </c>
      <c r="P112" s="8"/>
      <c r="Q112" s="143" t="s">
        <v>543</v>
      </c>
      <c r="R112" s="8"/>
      <c r="S112" s="143" t="s">
        <v>115</v>
      </c>
      <c r="T112" s="8"/>
      <c r="U112" s="134" t="n">
        <v>63</v>
      </c>
      <c r="V112" s="8"/>
      <c r="W112" s="8"/>
      <c r="X112" s="8"/>
      <c r="Y112" s="134" t="n">
        <v>62940.29</v>
      </c>
    </row>
    <row r="113" customFormat="false" ht="15" hidden="false" customHeight="false" outlineLevel="0" collapsed="false">
      <c r="A113" s="8"/>
      <c r="B113" s="8"/>
      <c r="C113" s="8"/>
      <c r="D113" s="8"/>
      <c r="E113" s="8"/>
      <c r="F113" s="8"/>
      <c r="G113" s="143" t="s">
        <v>543</v>
      </c>
      <c r="H113" s="8"/>
      <c r="I113" s="145" t="n">
        <v>43241</v>
      </c>
      <c r="J113" s="8"/>
      <c r="K113" s="143" t="s">
        <v>530</v>
      </c>
      <c r="L113" s="8"/>
      <c r="M113" s="144"/>
      <c r="N113" s="8"/>
      <c r="O113" s="143" t="s">
        <v>654</v>
      </c>
      <c r="P113" s="8"/>
      <c r="Q113" s="143" t="s">
        <v>543</v>
      </c>
      <c r="R113" s="8"/>
      <c r="S113" s="143" t="s">
        <v>115</v>
      </c>
      <c r="T113" s="8"/>
      <c r="U113" s="134" t="n">
        <v>22</v>
      </c>
      <c r="V113" s="8"/>
      <c r="W113" s="8"/>
      <c r="X113" s="8"/>
      <c r="Y113" s="134" t="n">
        <v>62962.29</v>
      </c>
    </row>
    <row r="114" customFormat="false" ht="15" hidden="false" customHeight="false" outlineLevel="0" collapsed="false">
      <c r="A114" s="8"/>
      <c r="B114" s="8"/>
      <c r="C114" s="8"/>
      <c r="D114" s="8"/>
      <c r="E114" s="8"/>
      <c r="F114" s="8"/>
      <c r="G114" s="143" t="s">
        <v>525</v>
      </c>
      <c r="H114" s="8"/>
      <c r="I114" s="145" t="n">
        <v>43241</v>
      </c>
      <c r="J114" s="8"/>
      <c r="K114" s="143" t="s">
        <v>667</v>
      </c>
      <c r="L114" s="8"/>
      <c r="M114" s="144"/>
      <c r="N114" s="8"/>
      <c r="O114" s="143" t="s">
        <v>656</v>
      </c>
      <c r="P114" s="8"/>
      <c r="Q114" s="143" t="s">
        <v>668</v>
      </c>
      <c r="R114" s="8"/>
      <c r="S114" s="143" t="s">
        <v>409</v>
      </c>
      <c r="T114" s="8"/>
      <c r="U114" s="8"/>
      <c r="V114" s="8"/>
      <c r="W114" s="134" t="n">
        <v>217.77</v>
      </c>
      <c r="X114" s="8"/>
      <c r="Y114" s="134" t="n">
        <v>62744.52</v>
      </c>
    </row>
    <row r="115" customFormat="false" ht="15" hidden="false" customHeight="false" outlineLevel="0" collapsed="false">
      <c r="A115" s="8"/>
      <c r="B115" s="8"/>
      <c r="C115" s="8"/>
      <c r="D115" s="8"/>
      <c r="E115" s="8"/>
      <c r="F115" s="8"/>
      <c r="G115" s="143" t="s">
        <v>543</v>
      </c>
      <c r="H115" s="8"/>
      <c r="I115" s="145" t="n">
        <v>43242</v>
      </c>
      <c r="J115" s="8"/>
      <c r="K115" s="143" t="s">
        <v>530</v>
      </c>
      <c r="L115" s="8"/>
      <c r="M115" s="144"/>
      <c r="N115" s="8"/>
      <c r="O115" s="143" t="s">
        <v>654</v>
      </c>
      <c r="P115" s="8"/>
      <c r="Q115" s="143" t="s">
        <v>543</v>
      </c>
      <c r="R115" s="8"/>
      <c r="S115" s="143" t="s">
        <v>115</v>
      </c>
      <c r="T115" s="8"/>
      <c r="U115" s="134" t="n">
        <v>35</v>
      </c>
      <c r="V115" s="8"/>
      <c r="W115" s="8"/>
      <c r="X115" s="8"/>
      <c r="Y115" s="134" t="n">
        <v>62779.52</v>
      </c>
    </row>
    <row r="116" customFormat="false" ht="15" hidden="false" customHeight="false" outlineLevel="0" collapsed="false">
      <c r="A116" s="8"/>
      <c r="B116" s="8"/>
      <c r="C116" s="8"/>
      <c r="D116" s="8"/>
      <c r="E116" s="8"/>
      <c r="F116" s="8"/>
      <c r="G116" s="143" t="s">
        <v>538</v>
      </c>
      <c r="H116" s="8"/>
      <c r="I116" s="145" t="n">
        <v>43243</v>
      </c>
      <c r="J116" s="8"/>
      <c r="K116" s="143" t="s">
        <v>669</v>
      </c>
      <c r="L116" s="8"/>
      <c r="M116" s="144"/>
      <c r="N116" s="8"/>
      <c r="O116" s="143" t="s">
        <v>540</v>
      </c>
      <c r="P116" s="8"/>
      <c r="Q116" s="143" t="s">
        <v>588</v>
      </c>
      <c r="R116" s="8"/>
      <c r="S116" s="143" t="s">
        <v>381</v>
      </c>
      <c r="T116" s="8"/>
      <c r="U116" s="8"/>
      <c r="V116" s="8"/>
      <c r="W116" s="134" t="n">
        <v>3975.07</v>
      </c>
      <c r="X116" s="8"/>
      <c r="Y116" s="134" t="n">
        <v>58804.45</v>
      </c>
    </row>
    <row r="117" customFormat="false" ht="15" hidden="false" customHeight="false" outlineLevel="0" collapsed="false">
      <c r="A117" s="8"/>
      <c r="B117" s="8"/>
      <c r="C117" s="8"/>
      <c r="D117" s="8"/>
      <c r="E117" s="8"/>
      <c r="F117" s="8"/>
      <c r="G117" s="143" t="s">
        <v>543</v>
      </c>
      <c r="H117" s="8"/>
      <c r="I117" s="145" t="n">
        <v>43243</v>
      </c>
      <c r="J117" s="8"/>
      <c r="K117" s="143" t="s">
        <v>530</v>
      </c>
      <c r="L117" s="8"/>
      <c r="M117" s="144"/>
      <c r="N117" s="8"/>
      <c r="O117" s="143" t="s">
        <v>654</v>
      </c>
      <c r="P117" s="8"/>
      <c r="Q117" s="143" t="s">
        <v>543</v>
      </c>
      <c r="R117" s="8"/>
      <c r="S117" s="143" t="s">
        <v>115</v>
      </c>
      <c r="T117" s="8"/>
      <c r="U117" s="134" t="n">
        <v>70.5</v>
      </c>
      <c r="V117" s="8"/>
      <c r="W117" s="8"/>
      <c r="X117" s="8"/>
      <c r="Y117" s="134" t="n">
        <v>58874.95</v>
      </c>
    </row>
    <row r="118" customFormat="false" ht="15" hidden="false" customHeight="false" outlineLevel="0" collapsed="false">
      <c r="A118" s="8"/>
      <c r="B118" s="8"/>
      <c r="C118" s="8"/>
      <c r="D118" s="8"/>
      <c r="E118" s="8"/>
      <c r="F118" s="8"/>
      <c r="G118" s="143" t="s">
        <v>538</v>
      </c>
      <c r="H118" s="8"/>
      <c r="I118" s="145" t="n">
        <v>43244</v>
      </c>
      <c r="J118" s="8"/>
      <c r="K118" s="143" t="s">
        <v>670</v>
      </c>
      <c r="L118" s="8"/>
      <c r="M118" s="144"/>
      <c r="N118" s="8"/>
      <c r="O118" s="143" t="s">
        <v>540</v>
      </c>
      <c r="P118" s="8"/>
      <c r="Q118" s="143" t="s">
        <v>590</v>
      </c>
      <c r="R118" s="8"/>
      <c r="S118" s="143" t="s">
        <v>381</v>
      </c>
      <c r="T118" s="8"/>
      <c r="U118" s="8"/>
      <c r="V118" s="8"/>
      <c r="W118" s="134" t="n">
        <v>4232.9</v>
      </c>
      <c r="X118" s="8"/>
      <c r="Y118" s="134" t="n">
        <v>54642.05</v>
      </c>
    </row>
    <row r="119" customFormat="false" ht="15" hidden="false" customHeight="false" outlineLevel="0" collapsed="false">
      <c r="A119" s="8"/>
      <c r="B119" s="8"/>
      <c r="C119" s="8"/>
      <c r="D119" s="8"/>
      <c r="E119" s="8"/>
      <c r="F119" s="8"/>
      <c r="G119" s="143" t="s">
        <v>543</v>
      </c>
      <c r="H119" s="8"/>
      <c r="I119" s="145" t="n">
        <v>43244</v>
      </c>
      <c r="J119" s="8"/>
      <c r="K119" s="143" t="s">
        <v>530</v>
      </c>
      <c r="L119" s="8"/>
      <c r="M119" s="144"/>
      <c r="N119" s="8"/>
      <c r="O119" s="143" t="s">
        <v>654</v>
      </c>
      <c r="P119" s="8"/>
      <c r="Q119" s="143" t="s">
        <v>543</v>
      </c>
      <c r="R119" s="8"/>
      <c r="S119" s="143" t="s">
        <v>115</v>
      </c>
      <c r="T119" s="8"/>
      <c r="U119" s="134" t="n">
        <v>6.5</v>
      </c>
      <c r="V119" s="8"/>
      <c r="W119" s="8"/>
      <c r="X119" s="8"/>
      <c r="Y119" s="134" t="n">
        <v>54648.55</v>
      </c>
    </row>
    <row r="120" customFormat="false" ht="15" hidden="false" customHeight="false" outlineLevel="0" collapsed="false">
      <c r="A120" s="8"/>
      <c r="B120" s="8"/>
      <c r="C120" s="8"/>
      <c r="D120" s="8"/>
      <c r="E120" s="8"/>
      <c r="F120" s="8"/>
      <c r="G120" s="143" t="s">
        <v>543</v>
      </c>
      <c r="H120" s="8"/>
      <c r="I120" s="145" t="n">
        <v>43245</v>
      </c>
      <c r="J120" s="8"/>
      <c r="K120" s="143" t="s">
        <v>530</v>
      </c>
      <c r="L120" s="8"/>
      <c r="M120" s="144"/>
      <c r="N120" s="8"/>
      <c r="O120" s="143" t="s">
        <v>654</v>
      </c>
      <c r="P120" s="8"/>
      <c r="Q120" s="143" t="s">
        <v>543</v>
      </c>
      <c r="R120" s="8"/>
      <c r="S120" s="143" t="s">
        <v>115</v>
      </c>
      <c r="T120" s="8"/>
      <c r="U120" s="134" t="n">
        <v>9</v>
      </c>
      <c r="V120" s="8"/>
      <c r="W120" s="8"/>
      <c r="X120" s="8"/>
      <c r="Y120" s="134" t="n">
        <v>54657.55</v>
      </c>
    </row>
    <row r="121" customFormat="false" ht="15" hidden="false" customHeight="false" outlineLevel="0" collapsed="false">
      <c r="A121" s="8"/>
      <c r="B121" s="8"/>
      <c r="C121" s="8"/>
      <c r="D121" s="8"/>
      <c r="E121" s="8"/>
      <c r="F121" s="8"/>
      <c r="G121" s="143" t="s">
        <v>529</v>
      </c>
      <c r="H121" s="8"/>
      <c r="I121" s="145" t="n">
        <v>43249</v>
      </c>
      <c r="J121" s="8"/>
      <c r="K121" s="143" t="s">
        <v>595</v>
      </c>
      <c r="L121" s="8"/>
      <c r="M121" s="144"/>
      <c r="N121" s="8"/>
      <c r="O121" s="143" t="s">
        <v>531</v>
      </c>
      <c r="P121" s="8"/>
      <c r="Q121" s="143" t="s">
        <v>596</v>
      </c>
      <c r="R121" s="8"/>
      <c r="S121" s="143" t="s">
        <v>374</v>
      </c>
      <c r="T121" s="8"/>
      <c r="U121" s="134" t="n">
        <v>6369.09</v>
      </c>
      <c r="V121" s="8"/>
      <c r="W121" s="8"/>
      <c r="X121" s="8"/>
      <c r="Y121" s="134" t="n">
        <v>61026.64</v>
      </c>
    </row>
    <row r="122" customFormat="false" ht="15.75" hidden="false" customHeight="false" outlineLevel="0" collapsed="false">
      <c r="A122" s="8"/>
      <c r="B122" s="8"/>
      <c r="C122" s="8"/>
      <c r="D122" s="8"/>
      <c r="E122" s="8"/>
      <c r="F122" s="8"/>
      <c r="G122" s="143" t="s">
        <v>543</v>
      </c>
      <c r="H122" s="8"/>
      <c r="I122" s="145" t="n">
        <v>43251</v>
      </c>
      <c r="J122" s="8"/>
      <c r="K122" s="143" t="s">
        <v>530</v>
      </c>
      <c r="L122" s="8"/>
      <c r="M122" s="144"/>
      <c r="N122" s="8"/>
      <c r="O122" s="143" t="s">
        <v>654</v>
      </c>
      <c r="P122" s="8"/>
      <c r="Q122" s="143" t="s">
        <v>543</v>
      </c>
      <c r="R122" s="8"/>
      <c r="S122" s="143" t="s">
        <v>115</v>
      </c>
      <c r="T122" s="8"/>
      <c r="U122" s="135" t="n">
        <v>1</v>
      </c>
      <c r="V122" s="8"/>
      <c r="W122" s="146"/>
      <c r="X122" s="8"/>
      <c r="Y122" s="135" t="n">
        <v>61027.64</v>
      </c>
    </row>
    <row r="123" customFormat="false" ht="15" hidden="false" customHeight="false" outlineLevel="0" collapsed="false">
      <c r="A123" s="8"/>
      <c r="B123" s="143" t="s">
        <v>671</v>
      </c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144"/>
      <c r="N123" s="8"/>
      <c r="O123" s="8"/>
      <c r="P123" s="8"/>
      <c r="Q123" s="8"/>
      <c r="R123" s="8"/>
      <c r="S123" s="8"/>
      <c r="T123" s="8"/>
      <c r="U123" s="134" t="n">
        <v>7954.34</v>
      </c>
      <c r="V123" s="8"/>
      <c r="W123" s="134" t="n">
        <v>17953.44</v>
      </c>
      <c r="X123" s="8"/>
      <c r="Y123" s="134" t="n">
        <v>61027.64</v>
      </c>
    </row>
    <row r="124" customFormat="false" ht="15" hidden="false" customHeight="false" outlineLevel="0" collapsed="false">
      <c r="A124" s="14"/>
      <c r="B124" s="48" t="s">
        <v>377</v>
      </c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1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2" t="n">
        <v>672.5</v>
      </c>
    </row>
    <row r="125" customFormat="false" ht="15.75" hidden="false" customHeight="false" outlineLevel="0" collapsed="false">
      <c r="A125" s="76"/>
      <c r="B125" s="76"/>
      <c r="C125" s="76"/>
      <c r="D125" s="76"/>
      <c r="E125" s="8"/>
      <c r="F125" s="8"/>
      <c r="G125" s="143" t="s">
        <v>529</v>
      </c>
      <c r="H125" s="8"/>
      <c r="I125" s="145" t="n">
        <v>43221</v>
      </c>
      <c r="J125" s="8"/>
      <c r="K125" s="143" t="s">
        <v>530</v>
      </c>
      <c r="L125" s="8"/>
      <c r="M125" s="144"/>
      <c r="N125" s="8"/>
      <c r="O125" s="143" t="s">
        <v>531</v>
      </c>
      <c r="P125" s="8"/>
      <c r="Q125" s="143" t="s">
        <v>672</v>
      </c>
      <c r="R125" s="8"/>
      <c r="S125" s="143" t="s">
        <v>305</v>
      </c>
      <c r="T125" s="8"/>
      <c r="U125" s="146"/>
      <c r="V125" s="8"/>
      <c r="W125" s="135" t="n">
        <v>15</v>
      </c>
      <c r="X125" s="8"/>
      <c r="Y125" s="135" t="n">
        <v>657.5</v>
      </c>
    </row>
    <row r="126" customFormat="false" ht="15" hidden="false" customHeight="false" outlineLevel="0" collapsed="false">
      <c r="A126" s="8"/>
      <c r="B126" s="143" t="s">
        <v>673</v>
      </c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144"/>
      <c r="N126" s="8"/>
      <c r="O126" s="8"/>
      <c r="P126" s="8"/>
      <c r="Q126" s="8"/>
      <c r="R126" s="8"/>
      <c r="S126" s="8"/>
      <c r="T126" s="8"/>
      <c r="U126" s="134" t="n">
        <v>0</v>
      </c>
      <c r="V126" s="8"/>
      <c r="W126" s="134" t="n">
        <v>15</v>
      </c>
      <c r="X126" s="8"/>
      <c r="Y126" s="134" t="n">
        <v>657.5</v>
      </c>
    </row>
    <row r="127" customFormat="false" ht="15" hidden="false" customHeight="false" outlineLevel="0" collapsed="false">
      <c r="A127" s="14"/>
      <c r="B127" s="48" t="s">
        <v>378</v>
      </c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1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2" t="n">
        <v>1130233.49</v>
      </c>
    </row>
    <row r="128" customFormat="false" ht="15" hidden="false" customHeight="false" outlineLevel="0" collapsed="false">
      <c r="A128" s="8"/>
      <c r="B128" s="8"/>
      <c r="C128" s="8"/>
      <c r="D128" s="8"/>
      <c r="E128" s="8"/>
      <c r="F128" s="8"/>
      <c r="G128" s="143" t="s">
        <v>529</v>
      </c>
      <c r="H128" s="8"/>
      <c r="I128" s="145" t="n">
        <v>43249</v>
      </c>
      <c r="J128" s="8"/>
      <c r="K128" s="143" t="s">
        <v>595</v>
      </c>
      <c r="L128" s="8"/>
      <c r="M128" s="144"/>
      <c r="N128" s="8"/>
      <c r="O128" s="143" t="s">
        <v>531</v>
      </c>
      <c r="P128" s="8"/>
      <c r="Q128" s="143" t="s">
        <v>674</v>
      </c>
      <c r="R128" s="8"/>
      <c r="S128" s="143" t="s">
        <v>380</v>
      </c>
      <c r="T128" s="8"/>
      <c r="U128" s="8"/>
      <c r="V128" s="8"/>
      <c r="W128" s="134" t="n">
        <v>130000</v>
      </c>
      <c r="X128" s="8"/>
      <c r="Y128" s="134" t="n">
        <v>1000233.49</v>
      </c>
    </row>
    <row r="129" customFormat="false" ht="15" hidden="false" customHeight="false" outlineLevel="0" collapsed="false">
      <c r="A129" s="8"/>
      <c r="B129" s="8"/>
      <c r="C129" s="8"/>
      <c r="D129" s="8"/>
      <c r="E129" s="8"/>
      <c r="F129" s="8"/>
      <c r="G129" s="143" t="s">
        <v>529</v>
      </c>
      <c r="H129" s="8"/>
      <c r="I129" s="145" t="n">
        <v>43251</v>
      </c>
      <c r="J129" s="8"/>
      <c r="K129" s="143" t="s">
        <v>595</v>
      </c>
      <c r="L129" s="8"/>
      <c r="M129" s="144"/>
      <c r="N129" s="8"/>
      <c r="O129" s="143" t="s">
        <v>531</v>
      </c>
      <c r="P129" s="8"/>
      <c r="Q129" s="143" t="s">
        <v>600</v>
      </c>
      <c r="R129" s="8"/>
      <c r="S129" s="143" t="s">
        <v>374</v>
      </c>
      <c r="T129" s="8"/>
      <c r="U129" s="134" t="n">
        <v>30000</v>
      </c>
      <c r="V129" s="8"/>
      <c r="W129" s="8"/>
      <c r="X129" s="8"/>
      <c r="Y129" s="134" t="n">
        <v>1030233.49</v>
      </c>
    </row>
    <row r="130" customFormat="false" ht="15.75" hidden="false" customHeight="false" outlineLevel="0" collapsed="false">
      <c r="A130" s="8"/>
      <c r="B130" s="8"/>
      <c r="C130" s="8"/>
      <c r="D130" s="8"/>
      <c r="E130" s="8"/>
      <c r="F130" s="8"/>
      <c r="G130" s="143" t="s">
        <v>543</v>
      </c>
      <c r="H130" s="8"/>
      <c r="I130" s="145" t="n">
        <v>43251</v>
      </c>
      <c r="J130" s="8"/>
      <c r="K130" s="143" t="s">
        <v>530</v>
      </c>
      <c r="L130" s="8"/>
      <c r="M130" s="144"/>
      <c r="N130" s="8"/>
      <c r="O130" s="143" t="s">
        <v>531</v>
      </c>
      <c r="P130" s="8"/>
      <c r="Q130" s="143" t="s">
        <v>543</v>
      </c>
      <c r="R130" s="8"/>
      <c r="S130" s="143" t="s">
        <v>121</v>
      </c>
      <c r="T130" s="8"/>
      <c r="U130" s="135" t="n">
        <v>19</v>
      </c>
      <c r="V130" s="8"/>
      <c r="W130" s="146"/>
      <c r="X130" s="8"/>
      <c r="Y130" s="135" t="n">
        <v>1030252.49</v>
      </c>
    </row>
    <row r="131" customFormat="false" ht="15" hidden="false" customHeight="false" outlineLevel="0" collapsed="false">
      <c r="A131" s="8"/>
      <c r="B131" s="143" t="s">
        <v>675</v>
      </c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144"/>
      <c r="N131" s="8"/>
      <c r="O131" s="8"/>
      <c r="P131" s="8"/>
      <c r="Q131" s="8"/>
      <c r="R131" s="8"/>
      <c r="S131" s="8"/>
      <c r="T131" s="8"/>
      <c r="U131" s="134" t="n">
        <v>30019</v>
      </c>
      <c r="V131" s="8"/>
      <c r="W131" s="134" t="n">
        <v>130000</v>
      </c>
      <c r="X131" s="8"/>
      <c r="Y131" s="134" t="n">
        <v>1030252.49</v>
      </c>
    </row>
    <row r="132" customFormat="false" ht="15" hidden="false" customHeight="false" outlineLevel="0" collapsed="false">
      <c r="A132" s="14"/>
      <c r="B132" s="48" t="s">
        <v>379</v>
      </c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1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2" t="n">
        <v>22962.07</v>
      </c>
    </row>
    <row r="133" customFormat="false" ht="15" hidden="false" customHeight="false" outlineLevel="0" collapsed="false">
      <c r="A133" s="8"/>
      <c r="B133" s="8"/>
      <c r="C133" s="8"/>
      <c r="D133" s="8"/>
      <c r="E133" s="8"/>
      <c r="F133" s="8"/>
      <c r="G133" s="143" t="s">
        <v>525</v>
      </c>
      <c r="H133" s="8"/>
      <c r="I133" s="145" t="n">
        <v>43221</v>
      </c>
      <c r="J133" s="8"/>
      <c r="K133" s="143" t="s">
        <v>676</v>
      </c>
      <c r="L133" s="8"/>
      <c r="M133" s="144"/>
      <c r="N133" s="8"/>
      <c r="O133" s="143" t="s">
        <v>677</v>
      </c>
      <c r="P133" s="8"/>
      <c r="Q133" s="143" t="s">
        <v>678</v>
      </c>
      <c r="R133" s="8"/>
      <c r="S133" s="143" t="s">
        <v>409</v>
      </c>
      <c r="T133" s="8"/>
      <c r="U133" s="134" t="n">
        <v>0</v>
      </c>
      <c r="V133" s="8"/>
      <c r="W133" s="8"/>
      <c r="X133" s="8"/>
      <c r="Y133" s="134" t="n">
        <v>22962.07</v>
      </c>
    </row>
    <row r="134" customFormat="false" ht="15" hidden="false" customHeight="false" outlineLevel="0" collapsed="false">
      <c r="A134" s="8"/>
      <c r="B134" s="8"/>
      <c r="C134" s="8"/>
      <c r="D134" s="8"/>
      <c r="E134" s="8"/>
      <c r="F134" s="8"/>
      <c r="G134" s="143" t="s">
        <v>525</v>
      </c>
      <c r="H134" s="8"/>
      <c r="I134" s="145" t="n">
        <v>43221</v>
      </c>
      <c r="J134" s="8"/>
      <c r="K134" s="143" t="s">
        <v>679</v>
      </c>
      <c r="L134" s="8"/>
      <c r="M134" s="144"/>
      <c r="N134" s="8"/>
      <c r="O134" s="143" t="s">
        <v>609</v>
      </c>
      <c r="P134" s="8"/>
      <c r="Q134" s="143" t="s">
        <v>680</v>
      </c>
      <c r="R134" s="8"/>
      <c r="S134" s="143" t="s">
        <v>409</v>
      </c>
      <c r="T134" s="8"/>
      <c r="U134" s="134" t="n">
        <v>0</v>
      </c>
      <c r="V134" s="8"/>
      <c r="W134" s="8"/>
      <c r="X134" s="8"/>
      <c r="Y134" s="134" t="n">
        <v>22962.07</v>
      </c>
    </row>
    <row r="135" customFormat="false" ht="15" hidden="false" customHeight="false" outlineLevel="0" collapsed="false">
      <c r="A135" s="8"/>
      <c r="B135" s="8"/>
      <c r="C135" s="8"/>
      <c r="D135" s="8"/>
      <c r="E135" s="8"/>
      <c r="F135" s="8"/>
      <c r="G135" s="143" t="s">
        <v>543</v>
      </c>
      <c r="H135" s="8"/>
      <c r="I135" s="145" t="n">
        <v>43221</v>
      </c>
      <c r="J135" s="8"/>
      <c r="K135" s="143" t="s">
        <v>530</v>
      </c>
      <c r="L135" s="8"/>
      <c r="M135" s="144"/>
      <c r="N135" s="8"/>
      <c r="O135" s="143" t="s">
        <v>523</v>
      </c>
      <c r="P135" s="8"/>
      <c r="Q135" s="143" t="s">
        <v>543</v>
      </c>
      <c r="R135" s="8"/>
      <c r="S135" s="143" t="s">
        <v>545</v>
      </c>
      <c r="T135" s="8"/>
      <c r="U135" s="134" t="n">
        <v>54.44</v>
      </c>
      <c r="V135" s="8"/>
      <c r="W135" s="8"/>
      <c r="X135" s="8"/>
      <c r="Y135" s="134" t="n">
        <v>23016.51</v>
      </c>
    </row>
    <row r="136" customFormat="false" ht="15" hidden="false" customHeight="false" outlineLevel="0" collapsed="false">
      <c r="A136" s="8"/>
      <c r="B136" s="8"/>
      <c r="C136" s="8"/>
      <c r="D136" s="8"/>
      <c r="E136" s="8"/>
      <c r="F136" s="8"/>
      <c r="G136" s="143" t="s">
        <v>529</v>
      </c>
      <c r="H136" s="8"/>
      <c r="I136" s="145" t="n">
        <v>43221</v>
      </c>
      <c r="J136" s="8"/>
      <c r="K136" s="143" t="s">
        <v>681</v>
      </c>
      <c r="L136" s="8"/>
      <c r="M136" s="144"/>
      <c r="N136" s="8"/>
      <c r="O136" s="143" t="s">
        <v>564</v>
      </c>
      <c r="P136" s="8"/>
      <c r="Q136" s="143" t="s">
        <v>682</v>
      </c>
      <c r="R136" s="8"/>
      <c r="S136" s="143" t="s">
        <v>566</v>
      </c>
      <c r="T136" s="8"/>
      <c r="U136" s="134" t="n">
        <v>0</v>
      </c>
      <c r="V136" s="8"/>
      <c r="W136" s="8"/>
      <c r="X136" s="8"/>
      <c r="Y136" s="134" t="n">
        <v>23016.51</v>
      </c>
    </row>
    <row r="137" customFormat="false" ht="15" hidden="false" customHeight="false" outlineLevel="0" collapsed="false">
      <c r="A137" s="8"/>
      <c r="B137" s="8"/>
      <c r="C137" s="8"/>
      <c r="D137" s="8"/>
      <c r="E137" s="8"/>
      <c r="F137" s="8"/>
      <c r="G137" s="143" t="s">
        <v>543</v>
      </c>
      <c r="H137" s="8"/>
      <c r="I137" s="145" t="n">
        <v>43223</v>
      </c>
      <c r="J137" s="8"/>
      <c r="K137" s="143" t="s">
        <v>530</v>
      </c>
      <c r="L137" s="8"/>
      <c r="M137" s="144"/>
      <c r="N137" s="8"/>
      <c r="O137" s="143" t="s">
        <v>523</v>
      </c>
      <c r="P137" s="8"/>
      <c r="Q137" s="143" t="s">
        <v>543</v>
      </c>
      <c r="R137" s="8"/>
      <c r="S137" s="143" t="s">
        <v>545</v>
      </c>
      <c r="T137" s="8"/>
      <c r="U137" s="134" t="n">
        <v>134.01</v>
      </c>
      <c r="V137" s="8"/>
      <c r="W137" s="8"/>
      <c r="X137" s="8"/>
      <c r="Y137" s="134" t="n">
        <v>23150.52</v>
      </c>
    </row>
    <row r="138" customFormat="false" ht="15" hidden="false" customHeight="false" outlineLevel="0" collapsed="false">
      <c r="A138" s="8"/>
      <c r="B138" s="8"/>
      <c r="C138" s="8"/>
      <c r="D138" s="8"/>
      <c r="E138" s="8"/>
      <c r="F138" s="8"/>
      <c r="G138" s="143" t="s">
        <v>525</v>
      </c>
      <c r="H138" s="8"/>
      <c r="I138" s="145" t="n">
        <v>43224</v>
      </c>
      <c r="J138" s="8"/>
      <c r="K138" s="143" t="s">
        <v>683</v>
      </c>
      <c r="L138" s="8"/>
      <c r="M138" s="144"/>
      <c r="N138" s="8"/>
      <c r="O138" s="143" t="s">
        <v>684</v>
      </c>
      <c r="P138" s="8"/>
      <c r="Q138" s="143" t="s">
        <v>685</v>
      </c>
      <c r="R138" s="8"/>
      <c r="S138" s="143" t="s">
        <v>409</v>
      </c>
      <c r="T138" s="8"/>
      <c r="U138" s="8"/>
      <c r="V138" s="8"/>
      <c r="W138" s="134" t="n">
        <v>230</v>
      </c>
      <c r="X138" s="8"/>
      <c r="Y138" s="134" t="n">
        <v>22920.52</v>
      </c>
    </row>
    <row r="139" customFormat="false" ht="15" hidden="false" customHeight="false" outlineLevel="0" collapsed="false">
      <c r="A139" s="8"/>
      <c r="B139" s="8"/>
      <c r="C139" s="8"/>
      <c r="D139" s="8"/>
      <c r="E139" s="8"/>
      <c r="F139" s="8"/>
      <c r="G139" s="143" t="s">
        <v>543</v>
      </c>
      <c r="H139" s="8"/>
      <c r="I139" s="145" t="n">
        <v>43224</v>
      </c>
      <c r="J139" s="8"/>
      <c r="K139" s="143" t="s">
        <v>530</v>
      </c>
      <c r="L139" s="8"/>
      <c r="M139" s="144"/>
      <c r="N139" s="8"/>
      <c r="O139" s="143" t="s">
        <v>523</v>
      </c>
      <c r="P139" s="8"/>
      <c r="Q139" s="143" t="s">
        <v>543</v>
      </c>
      <c r="R139" s="8"/>
      <c r="S139" s="143" t="s">
        <v>545</v>
      </c>
      <c r="T139" s="8"/>
      <c r="U139" s="134" t="n">
        <v>105.29</v>
      </c>
      <c r="V139" s="8"/>
      <c r="W139" s="8"/>
      <c r="X139" s="8"/>
      <c r="Y139" s="134" t="n">
        <v>23025.81</v>
      </c>
    </row>
    <row r="140" customFormat="false" ht="15" hidden="false" customHeight="false" outlineLevel="0" collapsed="false">
      <c r="A140" s="8"/>
      <c r="B140" s="8"/>
      <c r="C140" s="8"/>
      <c r="D140" s="8"/>
      <c r="E140" s="8"/>
      <c r="F140" s="8"/>
      <c r="G140" s="143" t="s">
        <v>543</v>
      </c>
      <c r="H140" s="8"/>
      <c r="I140" s="145" t="n">
        <v>43227</v>
      </c>
      <c r="J140" s="8"/>
      <c r="K140" s="143" t="s">
        <v>530</v>
      </c>
      <c r="L140" s="8"/>
      <c r="M140" s="144"/>
      <c r="N140" s="8"/>
      <c r="O140" s="143" t="s">
        <v>523</v>
      </c>
      <c r="P140" s="8"/>
      <c r="Q140" s="143" t="s">
        <v>543</v>
      </c>
      <c r="R140" s="8"/>
      <c r="S140" s="143" t="s">
        <v>545</v>
      </c>
      <c r="T140" s="8"/>
      <c r="U140" s="134" t="n">
        <v>181.85</v>
      </c>
      <c r="V140" s="8"/>
      <c r="W140" s="8"/>
      <c r="X140" s="8"/>
      <c r="Y140" s="134" t="n">
        <v>23207.66</v>
      </c>
    </row>
    <row r="141" customFormat="false" ht="15" hidden="false" customHeight="false" outlineLevel="0" collapsed="false">
      <c r="A141" s="8"/>
      <c r="B141" s="8"/>
      <c r="C141" s="8"/>
      <c r="D141" s="8"/>
      <c r="E141" s="8"/>
      <c r="F141" s="8"/>
      <c r="G141" s="143" t="s">
        <v>525</v>
      </c>
      <c r="H141" s="8"/>
      <c r="I141" s="145" t="n">
        <v>43228</v>
      </c>
      <c r="J141" s="8"/>
      <c r="K141" s="143" t="s">
        <v>686</v>
      </c>
      <c r="L141" s="8"/>
      <c r="M141" s="144"/>
      <c r="N141" s="8"/>
      <c r="O141" s="143" t="s">
        <v>687</v>
      </c>
      <c r="P141" s="8"/>
      <c r="Q141" s="143" t="s">
        <v>688</v>
      </c>
      <c r="R141" s="8"/>
      <c r="S141" s="143" t="s">
        <v>409</v>
      </c>
      <c r="T141" s="8"/>
      <c r="U141" s="8"/>
      <c r="V141" s="8"/>
      <c r="W141" s="134" t="n">
        <v>74.98</v>
      </c>
      <c r="X141" s="8"/>
      <c r="Y141" s="134" t="n">
        <v>23132.68</v>
      </c>
    </row>
    <row r="142" customFormat="false" ht="15" hidden="false" customHeight="false" outlineLevel="0" collapsed="false">
      <c r="A142" s="8"/>
      <c r="B142" s="8"/>
      <c r="C142" s="8"/>
      <c r="D142" s="8"/>
      <c r="E142" s="8"/>
      <c r="F142" s="8"/>
      <c r="G142" s="143" t="s">
        <v>525</v>
      </c>
      <c r="H142" s="8"/>
      <c r="I142" s="145" t="n">
        <v>43228</v>
      </c>
      <c r="J142" s="8"/>
      <c r="K142" s="143" t="s">
        <v>689</v>
      </c>
      <c r="L142" s="8"/>
      <c r="M142" s="144"/>
      <c r="N142" s="8"/>
      <c r="O142" s="143" t="s">
        <v>690</v>
      </c>
      <c r="P142" s="8"/>
      <c r="Q142" s="143" t="s">
        <v>691</v>
      </c>
      <c r="R142" s="8"/>
      <c r="S142" s="143" t="s">
        <v>409</v>
      </c>
      <c r="T142" s="8"/>
      <c r="U142" s="8"/>
      <c r="V142" s="8"/>
      <c r="W142" s="134" t="n">
        <v>285.3</v>
      </c>
      <c r="X142" s="8"/>
      <c r="Y142" s="134" t="n">
        <v>22847.38</v>
      </c>
    </row>
    <row r="143" customFormat="false" ht="15" hidden="false" customHeight="false" outlineLevel="0" collapsed="false">
      <c r="A143" s="8"/>
      <c r="B143" s="8"/>
      <c r="C143" s="8"/>
      <c r="D143" s="8"/>
      <c r="E143" s="8"/>
      <c r="F143" s="8"/>
      <c r="G143" s="143" t="s">
        <v>525</v>
      </c>
      <c r="H143" s="8"/>
      <c r="I143" s="145" t="n">
        <v>43228</v>
      </c>
      <c r="J143" s="8"/>
      <c r="K143" s="143" t="s">
        <v>692</v>
      </c>
      <c r="L143" s="8"/>
      <c r="M143" s="144"/>
      <c r="N143" s="8"/>
      <c r="O143" s="143" t="s">
        <v>693</v>
      </c>
      <c r="P143" s="8"/>
      <c r="Q143" s="143" t="s">
        <v>688</v>
      </c>
      <c r="R143" s="8"/>
      <c r="S143" s="143" t="s">
        <v>409</v>
      </c>
      <c r="T143" s="8"/>
      <c r="U143" s="8"/>
      <c r="V143" s="8"/>
      <c r="W143" s="134" t="n">
        <v>66.45</v>
      </c>
      <c r="X143" s="8"/>
      <c r="Y143" s="134" t="n">
        <v>22780.93</v>
      </c>
    </row>
    <row r="144" customFormat="false" ht="15" hidden="false" customHeight="false" outlineLevel="0" collapsed="false">
      <c r="A144" s="8"/>
      <c r="B144" s="8"/>
      <c r="C144" s="8"/>
      <c r="D144" s="8"/>
      <c r="E144" s="8"/>
      <c r="F144" s="8"/>
      <c r="G144" s="143" t="s">
        <v>525</v>
      </c>
      <c r="H144" s="8"/>
      <c r="I144" s="145" t="n">
        <v>43228</v>
      </c>
      <c r="J144" s="8"/>
      <c r="K144" s="143" t="s">
        <v>694</v>
      </c>
      <c r="L144" s="8"/>
      <c r="M144" s="144"/>
      <c r="N144" s="8"/>
      <c r="O144" s="143" t="s">
        <v>695</v>
      </c>
      <c r="P144" s="8"/>
      <c r="Q144" s="143" t="s">
        <v>696</v>
      </c>
      <c r="R144" s="8"/>
      <c r="S144" s="143" t="s">
        <v>409</v>
      </c>
      <c r="T144" s="8"/>
      <c r="U144" s="8"/>
      <c r="V144" s="8"/>
      <c r="W144" s="134" t="n">
        <v>252.15</v>
      </c>
      <c r="X144" s="8"/>
      <c r="Y144" s="134" t="n">
        <v>22528.78</v>
      </c>
    </row>
    <row r="145" customFormat="false" ht="15" hidden="false" customHeight="false" outlineLevel="0" collapsed="false">
      <c r="A145" s="8"/>
      <c r="B145" s="8"/>
      <c r="C145" s="8"/>
      <c r="D145" s="8"/>
      <c r="E145" s="8"/>
      <c r="F145" s="8"/>
      <c r="G145" s="143" t="s">
        <v>543</v>
      </c>
      <c r="H145" s="8"/>
      <c r="I145" s="145" t="n">
        <v>43228</v>
      </c>
      <c r="J145" s="8"/>
      <c r="K145" s="143" t="s">
        <v>530</v>
      </c>
      <c r="L145" s="8"/>
      <c r="M145" s="144"/>
      <c r="N145" s="8"/>
      <c r="O145" s="143" t="s">
        <v>523</v>
      </c>
      <c r="P145" s="8"/>
      <c r="Q145" s="143" t="s">
        <v>543</v>
      </c>
      <c r="R145" s="8"/>
      <c r="S145" s="143" t="s">
        <v>545</v>
      </c>
      <c r="T145" s="8"/>
      <c r="U145" s="134" t="n">
        <v>1722.81</v>
      </c>
      <c r="V145" s="8"/>
      <c r="W145" s="8"/>
      <c r="X145" s="8"/>
      <c r="Y145" s="134" t="n">
        <v>24251.59</v>
      </c>
    </row>
    <row r="146" customFormat="false" ht="15" hidden="false" customHeight="false" outlineLevel="0" collapsed="false">
      <c r="A146" s="8"/>
      <c r="B146" s="8"/>
      <c r="C146" s="8"/>
      <c r="D146" s="8"/>
      <c r="E146" s="8"/>
      <c r="F146" s="8"/>
      <c r="G146" s="143" t="s">
        <v>538</v>
      </c>
      <c r="H146" s="8"/>
      <c r="I146" s="145" t="n">
        <v>43229</v>
      </c>
      <c r="J146" s="8"/>
      <c r="K146" s="143" t="s">
        <v>697</v>
      </c>
      <c r="L146" s="8"/>
      <c r="M146" s="144"/>
      <c r="N146" s="8"/>
      <c r="O146" s="143" t="s">
        <v>540</v>
      </c>
      <c r="P146" s="8"/>
      <c r="Q146" s="143" t="s">
        <v>547</v>
      </c>
      <c r="R146" s="8"/>
      <c r="S146" s="143" t="s">
        <v>381</v>
      </c>
      <c r="T146" s="8"/>
      <c r="U146" s="8"/>
      <c r="V146" s="8"/>
      <c r="W146" s="134" t="n">
        <v>1765</v>
      </c>
      <c r="X146" s="8"/>
      <c r="Y146" s="134" t="n">
        <v>22486.59</v>
      </c>
    </row>
    <row r="147" customFormat="false" ht="15" hidden="false" customHeight="false" outlineLevel="0" collapsed="false">
      <c r="A147" s="8"/>
      <c r="B147" s="8"/>
      <c r="C147" s="8"/>
      <c r="D147" s="8"/>
      <c r="E147" s="8"/>
      <c r="F147" s="8"/>
      <c r="G147" s="143" t="s">
        <v>543</v>
      </c>
      <c r="H147" s="8"/>
      <c r="I147" s="145" t="n">
        <v>43229</v>
      </c>
      <c r="J147" s="8"/>
      <c r="K147" s="143" t="s">
        <v>530</v>
      </c>
      <c r="L147" s="8"/>
      <c r="M147" s="144"/>
      <c r="N147" s="8"/>
      <c r="O147" s="143" t="s">
        <v>523</v>
      </c>
      <c r="P147" s="8"/>
      <c r="Q147" s="143" t="s">
        <v>543</v>
      </c>
      <c r="R147" s="8"/>
      <c r="S147" s="143" t="s">
        <v>545</v>
      </c>
      <c r="T147" s="8"/>
      <c r="U147" s="134" t="n">
        <v>153.14</v>
      </c>
      <c r="V147" s="8"/>
      <c r="W147" s="8"/>
      <c r="X147" s="8"/>
      <c r="Y147" s="134" t="n">
        <v>22639.73</v>
      </c>
    </row>
    <row r="148" customFormat="false" ht="15" hidden="false" customHeight="false" outlineLevel="0" collapsed="false">
      <c r="A148" s="8"/>
      <c r="B148" s="8"/>
      <c r="C148" s="8"/>
      <c r="D148" s="8"/>
      <c r="E148" s="8"/>
      <c r="F148" s="8"/>
      <c r="G148" s="143" t="s">
        <v>543</v>
      </c>
      <c r="H148" s="8"/>
      <c r="I148" s="145" t="n">
        <v>43230</v>
      </c>
      <c r="J148" s="8"/>
      <c r="K148" s="143" t="s">
        <v>530</v>
      </c>
      <c r="L148" s="8"/>
      <c r="M148" s="144"/>
      <c r="N148" s="8"/>
      <c r="O148" s="143" t="s">
        <v>523</v>
      </c>
      <c r="P148" s="8"/>
      <c r="Q148" s="143" t="s">
        <v>543</v>
      </c>
      <c r="R148" s="8"/>
      <c r="S148" s="143" t="s">
        <v>545</v>
      </c>
      <c r="T148" s="8"/>
      <c r="U148" s="134" t="n">
        <v>33.51</v>
      </c>
      <c r="V148" s="8"/>
      <c r="W148" s="8"/>
      <c r="X148" s="8"/>
      <c r="Y148" s="134" t="n">
        <v>22673.24</v>
      </c>
    </row>
    <row r="149" customFormat="false" ht="15" hidden="false" customHeight="false" outlineLevel="0" collapsed="false">
      <c r="A149" s="8"/>
      <c r="B149" s="8"/>
      <c r="C149" s="8"/>
      <c r="D149" s="8"/>
      <c r="E149" s="8"/>
      <c r="F149" s="8"/>
      <c r="G149" s="143" t="s">
        <v>543</v>
      </c>
      <c r="H149" s="8"/>
      <c r="I149" s="145" t="n">
        <v>43231</v>
      </c>
      <c r="J149" s="8"/>
      <c r="K149" s="143" t="s">
        <v>530</v>
      </c>
      <c r="L149" s="8"/>
      <c r="M149" s="144"/>
      <c r="N149" s="8"/>
      <c r="O149" s="143" t="s">
        <v>523</v>
      </c>
      <c r="P149" s="8"/>
      <c r="Q149" s="143" t="s">
        <v>543</v>
      </c>
      <c r="R149" s="8"/>
      <c r="S149" s="143" t="s">
        <v>545</v>
      </c>
      <c r="T149" s="8"/>
      <c r="U149" s="134" t="n">
        <v>425.94</v>
      </c>
      <c r="V149" s="8"/>
      <c r="W149" s="8"/>
      <c r="X149" s="8"/>
      <c r="Y149" s="134" t="n">
        <v>23099.18</v>
      </c>
    </row>
    <row r="150" customFormat="false" ht="15" hidden="false" customHeight="false" outlineLevel="0" collapsed="false">
      <c r="A150" s="8"/>
      <c r="B150" s="8"/>
      <c r="C150" s="8"/>
      <c r="D150" s="8"/>
      <c r="E150" s="8"/>
      <c r="F150" s="8"/>
      <c r="G150" s="143" t="s">
        <v>543</v>
      </c>
      <c r="H150" s="8"/>
      <c r="I150" s="145" t="n">
        <v>43234</v>
      </c>
      <c r="J150" s="8"/>
      <c r="K150" s="143" t="s">
        <v>530</v>
      </c>
      <c r="L150" s="8"/>
      <c r="M150" s="144"/>
      <c r="N150" s="8"/>
      <c r="O150" s="143" t="s">
        <v>523</v>
      </c>
      <c r="P150" s="8"/>
      <c r="Q150" s="143" t="s">
        <v>543</v>
      </c>
      <c r="R150" s="8"/>
      <c r="S150" s="143" t="s">
        <v>545</v>
      </c>
      <c r="T150" s="8"/>
      <c r="U150" s="134" t="n">
        <v>526.42</v>
      </c>
      <c r="V150" s="8"/>
      <c r="W150" s="8"/>
      <c r="X150" s="8"/>
      <c r="Y150" s="134" t="n">
        <v>23625.6</v>
      </c>
    </row>
    <row r="151" customFormat="false" ht="15" hidden="false" customHeight="false" outlineLevel="0" collapsed="false">
      <c r="A151" s="8"/>
      <c r="B151" s="8"/>
      <c r="C151" s="8"/>
      <c r="D151" s="8"/>
      <c r="E151" s="8"/>
      <c r="F151" s="8"/>
      <c r="G151" s="143" t="s">
        <v>525</v>
      </c>
      <c r="H151" s="8"/>
      <c r="I151" s="145" t="n">
        <v>43235</v>
      </c>
      <c r="J151" s="8"/>
      <c r="K151" s="143" t="s">
        <v>698</v>
      </c>
      <c r="L151" s="8"/>
      <c r="M151" s="144"/>
      <c r="N151" s="8"/>
      <c r="O151" s="143" t="s">
        <v>699</v>
      </c>
      <c r="P151" s="8"/>
      <c r="Q151" s="143" t="s">
        <v>700</v>
      </c>
      <c r="R151" s="8"/>
      <c r="S151" s="143" t="s">
        <v>409</v>
      </c>
      <c r="T151" s="8"/>
      <c r="U151" s="8"/>
      <c r="V151" s="8"/>
      <c r="W151" s="134" t="n">
        <v>420</v>
      </c>
      <c r="X151" s="8"/>
      <c r="Y151" s="134" t="n">
        <v>23205.6</v>
      </c>
    </row>
    <row r="152" customFormat="false" ht="15" hidden="false" customHeight="false" outlineLevel="0" collapsed="false">
      <c r="A152" s="8"/>
      <c r="B152" s="8"/>
      <c r="C152" s="8"/>
      <c r="D152" s="8"/>
      <c r="E152" s="8"/>
      <c r="F152" s="8"/>
      <c r="G152" s="143" t="s">
        <v>525</v>
      </c>
      <c r="H152" s="8"/>
      <c r="I152" s="145" t="n">
        <v>43235</v>
      </c>
      <c r="J152" s="8"/>
      <c r="K152" s="143" t="s">
        <v>701</v>
      </c>
      <c r="L152" s="8"/>
      <c r="M152" s="144"/>
      <c r="N152" s="8"/>
      <c r="O152" s="143" t="s">
        <v>702</v>
      </c>
      <c r="P152" s="8"/>
      <c r="Q152" s="143" t="s">
        <v>703</v>
      </c>
      <c r="R152" s="8"/>
      <c r="S152" s="143" t="s">
        <v>409</v>
      </c>
      <c r="T152" s="8"/>
      <c r="U152" s="8"/>
      <c r="V152" s="8"/>
      <c r="W152" s="134" t="n">
        <v>855</v>
      </c>
      <c r="X152" s="8"/>
      <c r="Y152" s="134" t="n">
        <v>22350.6</v>
      </c>
    </row>
    <row r="153" customFormat="false" ht="15" hidden="false" customHeight="false" outlineLevel="0" collapsed="false">
      <c r="A153" s="8"/>
      <c r="B153" s="8"/>
      <c r="C153" s="8"/>
      <c r="D153" s="8"/>
      <c r="E153" s="8"/>
      <c r="F153" s="8"/>
      <c r="G153" s="143" t="s">
        <v>525</v>
      </c>
      <c r="H153" s="8"/>
      <c r="I153" s="145" t="n">
        <v>43235</v>
      </c>
      <c r="J153" s="8"/>
      <c r="K153" s="143" t="s">
        <v>704</v>
      </c>
      <c r="L153" s="8"/>
      <c r="M153" s="144"/>
      <c r="N153" s="8"/>
      <c r="O153" s="143" t="s">
        <v>687</v>
      </c>
      <c r="P153" s="8"/>
      <c r="Q153" s="143" t="s">
        <v>705</v>
      </c>
      <c r="R153" s="8"/>
      <c r="S153" s="143" t="s">
        <v>409</v>
      </c>
      <c r="T153" s="8"/>
      <c r="U153" s="8"/>
      <c r="V153" s="8"/>
      <c r="W153" s="134" t="n">
        <v>21.19</v>
      </c>
      <c r="X153" s="8"/>
      <c r="Y153" s="134" t="n">
        <v>22329.41</v>
      </c>
    </row>
    <row r="154" customFormat="false" ht="15" hidden="false" customHeight="false" outlineLevel="0" collapsed="false">
      <c r="A154" s="8"/>
      <c r="B154" s="8"/>
      <c r="C154" s="8"/>
      <c r="D154" s="8"/>
      <c r="E154" s="8"/>
      <c r="F154" s="8"/>
      <c r="G154" s="143" t="s">
        <v>525</v>
      </c>
      <c r="H154" s="8"/>
      <c r="I154" s="145" t="n">
        <v>43235</v>
      </c>
      <c r="J154" s="8"/>
      <c r="K154" s="143" t="s">
        <v>706</v>
      </c>
      <c r="L154" s="8"/>
      <c r="M154" s="144"/>
      <c r="N154" s="8"/>
      <c r="O154" s="143" t="s">
        <v>707</v>
      </c>
      <c r="P154" s="8"/>
      <c r="Q154" s="143" t="s">
        <v>708</v>
      </c>
      <c r="R154" s="8"/>
      <c r="S154" s="143" t="s">
        <v>409</v>
      </c>
      <c r="T154" s="8"/>
      <c r="U154" s="8"/>
      <c r="V154" s="8"/>
      <c r="W154" s="134" t="n">
        <v>124.55</v>
      </c>
      <c r="X154" s="8"/>
      <c r="Y154" s="134" t="n">
        <v>22204.86</v>
      </c>
    </row>
    <row r="155" customFormat="false" ht="15" hidden="false" customHeight="false" outlineLevel="0" collapsed="false">
      <c r="A155" s="8"/>
      <c r="B155" s="8"/>
      <c r="C155" s="8"/>
      <c r="D155" s="8"/>
      <c r="E155" s="8"/>
      <c r="F155" s="8"/>
      <c r="G155" s="143" t="s">
        <v>525</v>
      </c>
      <c r="H155" s="8"/>
      <c r="I155" s="145" t="n">
        <v>43235</v>
      </c>
      <c r="J155" s="8"/>
      <c r="K155" s="143" t="s">
        <v>709</v>
      </c>
      <c r="L155" s="8"/>
      <c r="M155" s="144"/>
      <c r="N155" s="8"/>
      <c r="O155" s="143" t="s">
        <v>710</v>
      </c>
      <c r="P155" s="8"/>
      <c r="Q155" s="143" t="s">
        <v>711</v>
      </c>
      <c r="R155" s="8"/>
      <c r="S155" s="143" t="s">
        <v>409</v>
      </c>
      <c r="T155" s="8"/>
      <c r="U155" s="8"/>
      <c r="V155" s="8"/>
      <c r="W155" s="134" t="n">
        <v>450</v>
      </c>
      <c r="X155" s="8"/>
      <c r="Y155" s="134" t="n">
        <v>21754.86</v>
      </c>
    </row>
    <row r="156" customFormat="false" ht="15" hidden="false" customHeight="false" outlineLevel="0" collapsed="false">
      <c r="A156" s="8"/>
      <c r="B156" s="8"/>
      <c r="C156" s="8"/>
      <c r="D156" s="8"/>
      <c r="E156" s="8"/>
      <c r="F156" s="8"/>
      <c r="G156" s="143" t="s">
        <v>525</v>
      </c>
      <c r="H156" s="8"/>
      <c r="I156" s="145" t="n">
        <v>43235</v>
      </c>
      <c r="J156" s="8"/>
      <c r="K156" s="143" t="s">
        <v>712</v>
      </c>
      <c r="L156" s="8"/>
      <c r="M156" s="144"/>
      <c r="N156" s="8"/>
      <c r="O156" s="143" t="s">
        <v>713</v>
      </c>
      <c r="P156" s="8"/>
      <c r="Q156" s="143" t="s">
        <v>714</v>
      </c>
      <c r="R156" s="8"/>
      <c r="S156" s="143" t="s">
        <v>409</v>
      </c>
      <c r="T156" s="8"/>
      <c r="U156" s="8"/>
      <c r="V156" s="8"/>
      <c r="W156" s="134" t="n">
        <v>100</v>
      </c>
      <c r="X156" s="8"/>
      <c r="Y156" s="134" t="n">
        <v>21654.86</v>
      </c>
    </row>
    <row r="157" customFormat="false" ht="15" hidden="false" customHeight="false" outlineLevel="0" collapsed="false">
      <c r="A157" s="8"/>
      <c r="B157" s="8"/>
      <c r="C157" s="8"/>
      <c r="D157" s="8"/>
      <c r="E157" s="8"/>
      <c r="F157" s="8"/>
      <c r="G157" s="143" t="s">
        <v>525</v>
      </c>
      <c r="H157" s="8"/>
      <c r="I157" s="145" t="n">
        <v>43235</v>
      </c>
      <c r="J157" s="8"/>
      <c r="K157" s="143" t="s">
        <v>715</v>
      </c>
      <c r="L157" s="8"/>
      <c r="M157" s="144"/>
      <c r="N157" s="8"/>
      <c r="O157" s="143" t="s">
        <v>716</v>
      </c>
      <c r="P157" s="8"/>
      <c r="Q157" s="143" t="s">
        <v>717</v>
      </c>
      <c r="R157" s="8"/>
      <c r="S157" s="143" t="s">
        <v>409</v>
      </c>
      <c r="T157" s="8"/>
      <c r="U157" s="8"/>
      <c r="V157" s="8"/>
      <c r="W157" s="134" t="n">
        <v>502.17</v>
      </c>
      <c r="X157" s="8"/>
      <c r="Y157" s="134" t="n">
        <v>21152.69</v>
      </c>
    </row>
    <row r="158" customFormat="false" ht="15" hidden="false" customHeight="false" outlineLevel="0" collapsed="false">
      <c r="A158" s="8"/>
      <c r="B158" s="8"/>
      <c r="C158" s="8"/>
      <c r="D158" s="8"/>
      <c r="E158" s="8"/>
      <c r="F158" s="8"/>
      <c r="G158" s="143" t="s">
        <v>525</v>
      </c>
      <c r="H158" s="8"/>
      <c r="I158" s="145" t="n">
        <v>43235</v>
      </c>
      <c r="J158" s="8"/>
      <c r="K158" s="143" t="s">
        <v>718</v>
      </c>
      <c r="L158" s="8"/>
      <c r="M158" s="144"/>
      <c r="N158" s="8"/>
      <c r="O158" s="143" t="s">
        <v>719</v>
      </c>
      <c r="P158" s="8"/>
      <c r="Q158" s="143" t="s">
        <v>720</v>
      </c>
      <c r="R158" s="8"/>
      <c r="S158" s="143" t="s">
        <v>409</v>
      </c>
      <c r="T158" s="8"/>
      <c r="U158" s="8"/>
      <c r="V158" s="8"/>
      <c r="W158" s="134" t="n">
        <v>498</v>
      </c>
      <c r="X158" s="8"/>
      <c r="Y158" s="134" t="n">
        <v>20654.69</v>
      </c>
    </row>
    <row r="159" customFormat="false" ht="15" hidden="false" customHeight="false" outlineLevel="0" collapsed="false">
      <c r="A159" s="8"/>
      <c r="B159" s="8"/>
      <c r="C159" s="8"/>
      <c r="D159" s="8"/>
      <c r="E159" s="8"/>
      <c r="F159" s="8"/>
      <c r="G159" s="143" t="s">
        <v>525</v>
      </c>
      <c r="H159" s="8"/>
      <c r="I159" s="145" t="n">
        <v>43235</v>
      </c>
      <c r="J159" s="8"/>
      <c r="K159" s="143" t="s">
        <v>721</v>
      </c>
      <c r="L159" s="8"/>
      <c r="M159" s="144"/>
      <c r="N159" s="8"/>
      <c r="O159" s="143" t="s">
        <v>609</v>
      </c>
      <c r="P159" s="8"/>
      <c r="Q159" s="143" t="s">
        <v>722</v>
      </c>
      <c r="R159" s="8"/>
      <c r="S159" s="143" t="s">
        <v>409</v>
      </c>
      <c r="T159" s="8"/>
      <c r="U159" s="8"/>
      <c r="V159" s="8"/>
      <c r="W159" s="134" t="n">
        <v>83</v>
      </c>
      <c r="X159" s="8"/>
      <c r="Y159" s="134" t="n">
        <v>20571.69</v>
      </c>
    </row>
    <row r="160" customFormat="false" ht="15" hidden="false" customHeight="false" outlineLevel="0" collapsed="false">
      <c r="A160" s="8"/>
      <c r="B160" s="8"/>
      <c r="C160" s="8"/>
      <c r="D160" s="8"/>
      <c r="E160" s="8"/>
      <c r="F160" s="8"/>
      <c r="G160" s="143" t="s">
        <v>525</v>
      </c>
      <c r="H160" s="8"/>
      <c r="I160" s="145" t="n">
        <v>43235</v>
      </c>
      <c r="J160" s="8"/>
      <c r="K160" s="143" t="s">
        <v>723</v>
      </c>
      <c r="L160" s="8"/>
      <c r="M160" s="144"/>
      <c r="N160" s="8"/>
      <c r="O160" s="143" t="s">
        <v>693</v>
      </c>
      <c r="P160" s="8"/>
      <c r="Q160" s="143" t="s">
        <v>724</v>
      </c>
      <c r="R160" s="8"/>
      <c r="S160" s="143" t="s">
        <v>409</v>
      </c>
      <c r="T160" s="8"/>
      <c r="U160" s="8"/>
      <c r="V160" s="8"/>
      <c r="W160" s="134" t="n">
        <v>28.33</v>
      </c>
      <c r="X160" s="8"/>
      <c r="Y160" s="134" t="n">
        <v>20543.36</v>
      </c>
    </row>
    <row r="161" customFormat="false" ht="15" hidden="false" customHeight="false" outlineLevel="0" collapsed="false">
      <c r="A161" s="8"/>
      <c r="B161" s="8"/>
      <c r="C161" s="8"/>
      <c r="D161" s="8"/>
      <c r="E161" s="8"/>
      <c r="F161" s="8"/>
      <c r="G161" s="143" t="s">
        <v>543</v>
      </c>
      <c r="H161" s="8"/>
      <c r="I161" s="145" t="n">
        <v>43235</v>
      </c>
      <c r="J161" s="8"/>
      <c r="K161" s="143" t="s">
        <v>530</v>
      </c>
      <c r="L161" s="8"/>
      <c r="M161" s="144"/>
      <c r="N161" s="8"/>
      <c r="O161" s="143" t="s">
        <v>523</v>
      </c>
      <c r="P161" s="8"/>
      <c r="Q161" s="143" t="s">
        <v>543</v>
      </c>
      <c r="R161" s="8"/>
      <c r="S161" s="143" t="s">
        <v>545</v>
      </c>
      <c r="T161" s="8"/>
      <c r="U161" s="134" t="n">
        <v>365.62</v>
      </c>
      <c r="V161" s="8"/>
      <c r="W161" s="8"/>
      <c r="X161" s="8"/>
      <c r="Y161" s="134" t="n">
        <v>20908.98</v>
      </c>
    </row>
    <row r="162" customFormat="false" ht="15" hidden="false" customHeight="false" outlineLevel="0" collapsed="false">
      <c r="A162" s="8"/>
      <c r="B162" s="8"/>
      <c r="C162" s="8"/>
      <c r="D162" s="8"/>
      <c r="E162" s="8"/>
      <c r="F162" s="8"/>
      <c r="G162" s="143" t="s">
        <v>543</v>
      </c>
      <c r="H162" s="8"/>
      <c r="I162" s="145" t="n">
        <v>43236</v>
      </c>
      <c r="J162" s="8"/>
      <c r="K162" s="143" t="s">
        <v>530</v>
      </c>
      <c r="L162" s="8"/>
      <c r="M162" s="144"/>
      <c r="N162" s="8"/>
      <c r="O162" s="143" t="s">
        <v>523</v>
      </c>
      <c r="P162" s="8"/>
      <c r="Q162" s="143" t="s">
        <v>543</v>
      </c>
      <c r="R162" s="8"/>
      <c r="S162" s="143" t="s">
        <v>545</v>
      </c>
      <c r="T162" s="8"/>
      <c r="U162" s="134" t="n">
        <v>4.79</v>
      </c>
      <c r="V162" s="8"/>
      <c r="W162" s="8"/>
      <c r="X162" s="8"/>
      <c r="Y162" s="134" t="n">
        <v>20913.77</v>
      </c>
    </row>
    <row r="163" customFormat="false" ht="15" hidden="false" customHeight="false" outlineLevel="0" collapsed="false">
      <c r="A163" s="8"/>
      <c r="B163" s="8"/>
      <c r="C163" s="8"/>
      <c r="D163" s="8"/>
      <c r="E163" s="8"/>
      <c r="F163" s="8"/>
      <c r="G163" s="143" t="s">
        <v>543</v>
      </c>
      <c r="H163" s="8"/>
      <c r="I163" s="145" t="n">
        <v>43237</v>
      </c>
      <c r="J163" s="8"/>
      <c r="K163" s="143" t="s">
        <v>530</v>
      </c>
      <c r="L163" s="8"/>
      <c r="M163" s="144"/>
      <c r="N163" s="8"/>
      <c r="O163" s="143" t="s">
        <v>523</v>
      </c>
      <c r="P163" s="8"/>
      <c r="Q163" s="143" t="s">
        <v>543</v>
      </c>
      <c r="R163" s="8"/>
      <c r="S163" s="143" t="s">
        <v>545</v>
      </c>
      <c r="T163" s="8"/>
      <c r="U163" s="134" t="n">
        <v>149.33</v>
      </c>
      <c r="V163" s="8"/>
      <c r="W163" s="8"/>
      <c r="X163" s="8"/>
      <c r="Y163" s="134" t="n">
        <v>21063.1</v>
      </c>
    </row>
    <row r="164" customFormat="false" ht="15" hidden="false" customHeight="false" outlineLevel="0" collapsed="false">
      <c r="A164" s="8"/>
      <c r="B164" s="8"/>
      <c r="C164" s="8"/>
      <c r="D164" s="8"/>
      <c r="E164" s="8"/>
      <c r="F164" s="8"/>
      <c r="G164" s="143" t="s">
        <v>543</v>
      </c>
      <c r="H164" s="8"/>
      <c r="I164" s="145" t="n">
        <v>43238</v>
      </c>
      <c r="J164" s="8"/>
      <c r="K164" s="143" t="s">
        <v>530</v>
      </c>
      <c r="L164" s="8"/>
      <c r="M164" s="144"/>
      <c r="N164" s="8"/>
      <c r="O164" s="143" t="s">
        <v>523</v>
      </c>
      <c r="P164" s="8"/>
      <c r="Q164" s="143" t="s">
        <v>543</v>
      </c>
      <c r="R164" s="8"/>
      <c r="S164" s="143" t="s">
        <v>545</v>
      </c>
      <c r="T164" s="8"/>
      <c r="U164" s="134" t="n">
        <v>141.23</v>
      </c>
      <c r="V164" s="8"/>
      <c r="W164" s="8"/>
      <c r="X164" s="8"/>
      <c r="Y164" s="134" t="n">
        <v>21204.33</v>
      </c>
    </row>
    <row r="165" customFormat="false" ht="15" hidden="false" customHeight="false" outlineLevel="0" collapsed="false">
      <c r="A165" s="8"/>
      <c r="B165" s="8"/>
      <c r="C165" s="8"/>
      <c r="D165" s="8"/>
      <c r="E165" s="8"/>
      <c r="F165" s="8"/>
      <c r="G165" s="143" t="s">
        <v>543</v>
      </c>
      <c r="H165" s="8"/>
      <c r="I165" s="145" t="n">
        <v>43241</v>
      </c>
      <c r="J165" s="8"/>
      <c r="K165" s="143" t="s">
        <v>530</v>
      </c>
      <c r="L165" s="8"/>
      <c r="M165" s="144"/>
      <c r="N165" s="8"/>
      <c r="O165" s="143" t="s">
        <v>523</v>
      </c>
      <c r="P165" s="8"/>
      <c r="Q165" s="143" t="s">
        <v>543</v>
      </c>
      <c r="R165" s="8"/>
      <c r="S165" s="143" t="s">
        <v>545</v>
      </c>
      <c r="T165" s="8"/>
      <c r="U165" s="134" t="n">
        <v>112.95</v>
      </c>
      <c r="V165" s="8"/>
      <c r="W165" s="8"/>
      <c r="X165" s="8"/>
      <c r="Y165" s="134" t="n">
        <v>21317.28</v>
      </c>
    </row>
    <row r="166" customFormat="false" ht="15" hidden="false" customHeight="false" outlineLevel="0" collapsed="false">
      <c r="A166" s="8"/>
      <c r="B166" s="8"/>
      <c r="C166" s="8"/>
      <c r="D166" s="8"/>
      <c r="E166" s="8"/>
      <c r="F166" s="8"/>
      <c r="G166" s="143" t="s">
        <v>543</v>
      </c>
      <c r="H166" s="8"/>
      <c r="I166" s="145" t="n">
        <v>43241</v>
      </c>
      <c r="J166" s="8"/>
      <c r="K166" s="8"/>
      <c r="L166" s="8"/>
      <c r="M166" s="144"/>
      <c r="N166" s="8"/>
      <c r="O166" s="8"/>
      <c r="P166" s="8"/>
      <c r="Q166" s="143" t="s">
        <v>543</v>
      </c>
      <c r="R166" s="8"/>
      <c r="S166" s="143" t="s">
        <v>116</v>
      </c>
      <c r="T166" s="8"/>
      <c r="U166" s="134" t="n">
        <v>291</v>
      </c>
      <c r="V166" s="8"/>
      <c r="W166" s="8"/>
      <c r="X166" s="8"/>
      <c r="Y166" s="134" t="n">
        <v>21608.28</v>
      </c>
    </row>
    <row r="167" customFormat="false" ht="15" hidden="false" customHeight="false" outlineLevel="0" collapsed="false">
      <c r="A167" s="8"/>
      <c r="B167" s="8"/>
      <c r="C167" s="8"/>
      <c r="D167" s="8"/>
      <c r="E167" s="8"/>
      <c r="F167" s="8"/>
      <c r="G167" s="143" t="s">
        <v>525</v>
      </c>
      <c r="H167" s="8"/>
      <c r="I167" s="145" t="n">
        <v>43242</v>
      </c>
      <c r="J167" s="8"/>
      <c r="K167" s="143" t="s">
        <v>725</v>
      </c>
      <c r="L167" s="8"/>
      <c r="M167" s="144"/>
      <c r="N167" s="8"/>
      <c r="O167" s="143" t="s">
        <v>726</v>
      </c>
      <c r="P167" s="8"/>
      <c r="Q167" s="143" t="s">
        <v>727</v>
      </c>
      <c r="R167" s="8"/>
      <c r="S167" s="143" t="s">
        <v>409</v>
      </c>
      <c r="T167" s="8"/>
      <c r="U167" s="8"/>
      <c r="V167" s="8"/>
      <c r="W167" s="134" t="n">
        <v>86.23</v>
      </c>
      <c r="X167" s="8"/>
      <c r="Y167" s="134" t="n">
        <v>21522.05</v>
      </c>
    </row>
    <row r="168" customFormat="false" ht="15" hidden="false" customHeight="false" outlineLevel="0" collapsed="false">
      <c r="A168" s="8"/>
      <c r="B168" s="8"/>
      <c r="C168" s="8"/>
      <c r="D168" s="8"/>
      <c r="E168" s="8"/>
      <c r="F168" s="8"/>
      <c r="G168" s="143" t="s">
        <v>525</v>
      </c>
      <c r="H168" s="8"/>
      <c r="I168" s="145" t="n">
        <v>43242</v>
      </c>
      <c r="J168" s="8"/>
      <c r="K168" s="143" t="s">
        <v>728</v>
      </c>
      <c r="L168" s="8"/>
      <c r="M168" s="144"/>
      <c r="N168" s="8"/>
      <c r="O168" s="143" t="s">
        <v>729</v>
      </c>
      <c r="P168" s="8"/>
      <c r="Q168" s="143" t="s">
        <v>730</v>
      </c>
      <c r="R168" s="8"/>
      <c r="S168" s="143" t="s">
        <v>409</v>
      </c>
      <c r="T168" s="8"/>
      <c r="U168" s="8"/>
      <c r="V168" s="8"/>
      <c r="W168" s="134" t="n">
        <v>42.04</v>
      </c>
      <c r="X168" s="8"/>
      <c r="Y168" s="134" t="n">
        <v>21480.01</v>
      </c>
    </row>
    <row r="169" customFormat="false" ht="15" hidden="false" customHeight="false" outlineLevel="0" collapsed="false">
      <c r="A169" s="8"/>
      <c r="B169" s="8"/>
      <c r="C169" s="8"/>
      <c r="D169" s="8"/>
      <c r="E169" s="8"/>
      <c r="F169" s="8"/>
      <c r="G169" s="143" t="s">
        <v>525</v>
      </c>
      <c r="H169" s="8"/>
      <c r="I169" s="145" t="n">
        <v>43242</v>
      </c>
      <c r="J169" s="8"/>
      <c r="K169" s="143" t="s">
        <v>731</v>
      </c>
      <c r="L169" s="8"/>
      <c r="M169" s="144"/>
      <c r="N169" s="8"/>
      <c r="O169" s="143" t="s">
        <v>732</v>
      </c>
      <c r="P169" s="8"/>
      <c r="Q169" s="143" t="s">
        <v>730</v>
      </c>
      <c r="R169" s="8"/>
      <c r="S169" s="143" t="s">
        <v>409</v>
      </c>
      <c r="T169" s="8"/>
      <c r="U169" s="8"/>
      <c r="V169" s="8"/>
      <c r="W169" s="134" t="n">
        <v>27.31</v>
      </c>
      <c r="X169" s="8"/>
      <c r="Y169" s="134" t="n">
        <v>21452.7</v>
      </c>
    </row>
    <row r="170" customFormat="false" ht="15" hidden="false" customHeight="false" outlineLevel="0" collapsed="false">
      <c r="A170" s="8"/>
      <c r="B170" s="8"/>
      <c r="C170" s="8"/>
      <c r="D170" s="8"/>
      <c r="E170" s="8"/>
      <c r="F170" s="8"/>
      <c r="G170" s="143" t="s">
        <v>525</v>
      </c>
      <c r="H170" s="8"/>
      <c r="I170" s="145" t="n">
        <v>43242</v>
      </c>
      <c r="J170" s="8"/>
      <c r="K170" s="143" t="s">
        <v>733</v>
      </c>
      <c r="L170" s="8"/>
      <c r="M170" s="144"/>
      <c r="N170" s="8"/>
      <c r="O170" s="143" t="s">
        <v>734</v>
      </c>
      <c r="P170" s="8"/>
      <c r="Q170" s="143" t="s">
        <v>735</v>
      </c>
      <c r="R170" s="8"/>
      <c r="S170" s="143" t="s">
        <v>409</v>
      </c>
      <c r="T170" s="8"/>
      <c r="U170" s="8"/>
      <c r="V170" s="8"/>
      <c r="W170" s="134" t="n">
        <v>738</v>
      </c>
      <c r="X170" s="8"/>
      <c r="Y170" s="134" t="n">
        <v>20714.7</v>
      </c>
    </row>
    <row r="171" customFormat="false" ht="15" hidden="false" customHeight="false" outlineLevel="0" collapsed="false">
      <c r="A171" s="8"/>
      <c r="B171" s="8"/>
      <c r="C171" s="8"/>
      <c r="D171" s="8"/>
      <c r="E171" s="8"/>
      <c r="F171" s="8"/>
      <c r="G171" s="143" t="s">
        <v>525</v>
      </c>
      <c r="H171" s="8"/>
      <c r="I171" s="145" t="n">
        <v>43242</v>
      </c>
      <c r="J171" s="8"/>
      <c r="K171" s="143" t="s">
        <v>736</v>
      </c>
      <c r="L171" s="8"/>
      <c r="M171" s="144"/>
      <c r="N171" s="8"/>
      <c r="O171" s="143" t="s">
        <v>737</v>
      </c>
      <c r="P171" s="8"/>
      <c r="Q171" s="143" t="s">
        <v>738</v>
      </c>
      <c r="R171" s="8"/>
      <c r="S171" s="143" t="s">
        <v>409</v>
      </c>
      <c r="T171" s="8"/>
      <c r="U171" s="8"/>
      <c r="V171" s="8"/>
      <c r="W171" s="134" t="n">
        <v>350</v>
      </c>
      <c r="X171" s="8"/>
      <c r="Y171" s="134" t="n">
        <v>20364.7</v>
      </c>
    </row>
    <row r="172" customFormat="false" ht="15" hidden="false" customHeight="false" outlineLevel="0" collapsed="false">
      <c r="A172" s="8"/>
      <c r="B172" s="8"/>
      <c r="C172" s="8"/>
      <c r="D172" s="8"/>
      <c r="E172" s="8"/>
      <c r="F172" s="8"/>
      <c r="G172" s="143" t="s">
        <v>525</v>
      </c>
      <c r="H172" s="8"/>
      <c r="I172" s="145" t="n">
        <v>43242</v>
      </c>
      <c r="J172" s="8"/>
      <c r="K172" s="143" t="s">
        <v>739</v>
      </c>
      <c r="L172" s="8"/>
      <c r="M172" s="144"/>
      <c r="N172" s="8"/>
      <c r="O172" s="143" t="s">
        <v>693</v>
      </c>
      <c r="P172" s="8"/>
      <c r="Q172" s="143" t="s">
        <v>740</v>
      </c>
      <c r="R172" s="8"/>
      <c r="S172" s="143" t="s">
        <v>409</v>
      </c>
      <c r="T172" s="8"/>
      <c r="U172" s="8"/>
      <c r="V172" s="8"/>
      <c r="W172" s="134" t="n">
        <v>306.81</v>
      </c>
      <c r="X172" s="8"/>
      <c r="Y172" s="134" t="n">
        <v>20057.89</v>
      </c>
    </row>
    <row r="173" customFormat="false" ht="15" hidden="false" customHeight="false" outlineLevel="0" collapsed="false">
      <c r="A173" s="8"/>
      <c r="B173" s="8"/>
      <c r="C173" s="8"/>
      <c r="D173" s="8"/>
      <c r="E173" s="8"/>
      <c r="F173" s="8"/>
      <c r="G173" s="143" t="s">
        <v>525</v>
      </c>
      <c r="H173" s="8"/>
      <c r="I173" s="145" t="n">
        <v>43242</v>
      </c>
      <c r="J173" s="8"/>
      <c r="K173" s="143" t="s">
        <v>741</v>
      </c>
      <c r="L173" s="8"/>
      <c r="M173" s="144"/>
      <c r="N173" s="8"/>
      <c r="O173" s="143" t="s">
        <v>742</v>
      </c>
      <c r="P173" s="8"/>
      <c r="Q173" s="143" t="s">
        <v>730</v>
      </c>
      <c r="R173" s="8"/>
      <c r="S173" s="143" t="s">
        <v>409</v>
      </c>
      <c r="T173" s="8"/>
      <c r="U173" s="8"/>
      <c r="V173" s="8"/>
      <c r="W173" s="134" t="n">
        <v>173.14</v>
      </c>
      <c r="X173" s="8"/>
      <c r="Y173" s="134" t="n">
        <v>19884.75</v>
      </c>
    </row>
    <row r="174" customFormat="false" ht="15" hidden="false" customHeight="false" outlineLevel="0" collapsed="false">
      <c r="A174" s="8"/>
      <c r="B174" s="8"/>
      <c r="C174" s="8"/>
      <c r="D174" s="8"/>
      <c r="E174" s="8"/>
      <c r="F174" s="8"/>
      <c r="G174" s="143" t="s">
        <v>525</v>
      </c>
      <c r="H174" s="8"/>
      <c r="I174" s="145" t="n">
        <v>43242</v>
      </c>
      <c r="J174" s="8"/>
      <c r="K174" s="143" t="s">
        <v>743</v>
      </c>
      <c r="L174" s="8"/>
      <c r="M174" s="144"/>
      <c r="N174" s="8"/>
      <c r="O174" s="143" t="s">
        <v>713</v>
      </c>
      <c r="P174" s="8"/>
      <c r="Q174" s="143" t="s">
        <v>744</v>
      </c>
      <c r="R174" s="8"/>
      <c r="S174" s="143" t="s">
        <v>409</v>
      </c>
      <c r="T174" s="8"/>
      <c r="U174" s="8"/>
      <c r="V174" s="8"/>
      <c r="W174" s="134" t="n">
        <v>399.92</v>
      </c>
      <c r="X174" s="8"/>
      <c r="Y174" s="134" t="n">
        <v>19484.83</v>
      </c>
    </row>
    <row r="175" customFormat="false" ht="15" hidden="false" customHeight="false" outlineLevel="0" collapsed="false">
      <c r="A175" s="8"/>
      <c r="B175" s="8"/>
      <c r="C175" s="8"/>
      <c r="D175" s="8"/>
      <c r="E175" s="8"/>
      <c r="F175" s="8"/>
      <c r="G175" s="143" t="s">
        <v>525</v>
      </c>
      <c r="H175" s="8"/>
      <c r="I175" s="145" t="n">
        <v>43242</v>
      </c>
      <c r="J175" s="8"/>
      <c r="K175" s="143" t="s">
        <v>745</v>
      </c>
      <c r="L175" s="8"/>
      <c r="M175" s="144"/>
      <c r="N175" s="8"/>
      <c r="O175" s="143" t="s">
        <v>746</v>
      </c>
      <c r="P175" s="8"/>
      <c r="Q175" s="143" t="s">
        <v>747</v>
      </c>
      <c r="R175" s="8"/>
      <c r="S175" s="143" t="s">
        <v>409</v>
      </c>
      <c r="T175" s="8"/>
      <c r="U175" s="8"/>
      <c r="V175" s="8"/>
      <c r="W175" s="134" t="n">
        <v>44.14</v>
      </c>
      <c r="X175" s="8"/>
      <c r="Y175" s="134" t="n">
        <v>19440.69</v>
      </c>
    </row>
    <row r="176" customFormat="false" ht="15" hidden="false" customHeight="false" outlineLevel="0" collapsed="false">
      <c r="A176" s="8"/>
      <c r="B176" s="8"/>
      <c r="C176" s="8"/>
      <c r="D176" s="8"/>
      <c r="E176" s="8"/>
      <c r="F176" s="8"/>
      <c r="G176" s="143" t="s">
        <v>543</v>
      </c>
      <c r="H176" s="8"/>
      <c r="I176" s="145" t="n">
        <v>43242</v>
      </c>
      <c r="J176" s="8"/>
      <c r="K176" s="143" t="s">
        <v>530</v>
      </c>
      <c r="L176" s="8"/>
      <c r="M176" s="144"/>
      <c r="N176" s="8"/>
      <c r="O176" s="143" t="s">
        <v>523</v>
      </c>
      <c r="P176" s="8"/>
      <c r="Q176" s="143" t="s">
        <v>543</v>
      </c>
      <c r="R176" s="8"/>
      <c r="S176" s="143" t="s">
        <v>545</v>
      </c>
      <c r="T176" s="8"/>
      <c r="U176" s="134" t="n">
        <v>500.17</v>
      </c>
      <c r="V176" s="8"/>
      <c r="W176" s="8"/>
      <c r="X176" s="8"/>
      <c r="Y176" s="134" t="n">
        <v>19940.86</v>
      </c>
    </row>
    <row r="177" customFormat="false" ht="15" hidden="false" customHeight="false" outlineLevel="0" collapsed="false">
      <c r="A177" s="8"/>
      <c r="B177" s="8"/>
      <c r="C177" s="8"/>
      <c r="D177" s="8"/>
      <c r="E177" s="8"/>
      <c r="F177" s="8"/>
      <c r="G177" s="143" t="s">
        <v>543</v>
      </c>
      <c r="H177" s="8"/>
      <c r="I177" s="145" t="n">
        <v>43243</v>
      </c>
      <c r="J177" s="8"/>
      <c r="K177" s="143" t="s">
        <v>530</v>
      </c>
      <c r="L177" s="8"/>
      <c r="M177" s="144"/>
      <c r="N177" s="8"/>
      <c r="O177" s="143" t="s">
        <v>523</v>
      </c>
      <c r="P177" s="8"/>
      <c r="Q177" s="143" t="s">
        <v>543</v>
      </c>
      <c r="R177" s="8"/>
      <c r="S177" s="143" t="s">
        <v>545</v>
      </c>
      <c r="T177" s="8"/>
      <c r="U177" s="134" t="n">
        <v>45.94</v>
      </c>
      <c r="V177" s="8"/>
      <c r="W177" s="8"/>
      <c r="X177" s="8"/>
      <c r="Y177" s="134" t="n">
        <v>19986.8</v>
      </c>
    </row>
    <row r="178" customFormat="false" ht="15" hidden="false" customHeight="false" outlineLevel="0" collapsed="false">
      <c r="A178" s="8"/>
      <c r="B178" s="8"/>
      <c r="C178" s="8"/>
      <c r="D178" s="8"/>
      <c r="E178" s="8"/>
      <c r="F178" s="8"/>
      <c r="G178" s="143" t="s">
        <v>543</v>
      </c>
      <c r="H178" s="8"/>
      <c r="I178" s="145" t="n">
        <v>43244</v>
      </c>
      <c r="J178" s="8"/>
      <c r="K178" s="143" t="s">
        <v>530</v>
      </c>
      <c r="L178" s="8"/>
      <c r="M178" s="144"/>
      <c r="N178" s="8"/>
      <c r="O178" s="143" t="s">
        <v>523</v>
      </c>
      <c r="P178" s="8"/>
      <c r="Q178" s="143" t="s">
        <v>543</v>
      </c>
      <c r="R178" s="8"/>
      <c r="S178" s="143" t="s">
        <v>545</v>
      </c>
      <c r="T178" s="8"/>
      <c r="U178" s="134" t="n">
        <v>112.95</v>
      </c>
      <c r="V178" s="8"/>
      <c r="W178" s="8"/>
      <c r="X178" s="8"/>
      <c r="Y178" s="134" t="n">
        <v>20099.75</v>
      </c>
    </row>
    <row r="179" customFormat="false" ht="15" hidden="false" customHeight="false" outlineLevel="0" collapsed="false">
      <c r="A179" s="8"/>
      <c r="B179" s="8"/>
      <c r="C179" s="8"/>
      <c r="D179" s="8"/>
      <c r="E179" s="8"/>
      <c r="F179" s="8"/>
      <c r="G179" s="143" t="s">
        <v>543</v>
      </c>
      <c r="H179" s="8"/>
      <c r="I179" s="145" t="n">
        <v>43245</v>
      </c>
      <c r="J179" s="8"/>
      <c r="K179" s="143" t="s">
        <v>530</v>
      </c>
      <c r="L179" s="8"/>
      <c r="M179" s="144"/>
      <c r="N179" s="8"/>
      <c r="O179" s="143" t="s">
        <v>523</v>
      </c>
      <c r="P179" s="8"/>
      <c r="Q179" s="143" t="s">
        <v>543</v>
      </c>
      <c r="R179" s="8"/>
      <c r="S179" s="143" t="s">
        <v>545</v>
      </c>
      <c r="T179" s="8"/>
      <c r="U179" s="134" t="n">
        <v>154.11</v>
      </c>
      <c r="V179" s="8"/>
      <c r="W179" s="8"/>
      <c r="X179" s="8"/>
      <c r="Y179" s="134" t="n">
        <v>20253.86</v>
      </c>
    </row>
    <row r="180" customFormat="false" ht="15" hidden="false" customHeight="false" outlineLevel="0" collapsed="false">
      <c r="A180" s="8"/>
      <c r="B180" s="8"/>
      <c r="C180" s="8"/>
      <c r="D180" s="8"/>
      <c r="E180" s="8"/>
      <c r="F180" s="8"/>
      <c r="G180" s="143" t="s">
        <v>538</v>
      </c>
      <c r="H180" s="8"/>
      <c r="I180" s="145" t="n">
        <v>43249</v>
      </c>
      <c r="J180" s="8"/>
      <c r="K180" s="143" t="s">
        <v>748</v>
      </c>
      <c r="L180" s="8"/>
      <c r="M180" s="144"/>
      <c r="N180" s="8"/>
      <c r="O180" s="143" t="s">
        <v>540</v>
      </c>
      <c r="P180" s="8"/>
      <c r="Q180" s="143" t="s">
        <v>594</v>
      </c>
      <c r="R180" s="8"/>
      <c r="S180" s="143" t="s">
        <v>381</v>
      </c>
      <c r="T180" s="8"/>
      <c r="U180" s="8"/>
      <c r="V180" s="8"/>
      <c r="W180" s="134" t="n">
        <v>221</v>
      </c>
      <c r="X180" s="8"/>
      <c r="Y180" s="134" t="n">
        <v>20032.86</v>
      </c>
    </row>
    <row r="181" customFormat="false" ht="15" hidden="false" customHeight="false" outlineLevel="0" collapsed="false">
      <c r="A181" s="8"/>
      <c r="B181" s="8"/>
      <c r="C181" s="8"/>
      <c r="D181" s="8"/>
      <c r="E181" s="8"/>
      <c r="F181" s="8"/>
      <c r="G181" s="143" t="s">
        <v>543</v>
      </c>
      <c r="H181" s="8"/>
      <c r="I181" s="145" t="n">
        <v>43249</v>
      </c>
      <c r="J181" s="8"/>
      <c r="K181" s="143" t="s">
        <v>530</v>
      </c>
      <c r="L181" s="8"/>
      <c r="M181" s="144"/>
      <c r="N181" s="8"/>
      <c r="O181" s="143" t="s">
        <v>523</v>
      </c>
      <c r="P181" s="8"/>
      <c r="Q181" s="143" t="s">
        <v>543</v>
      </c>
      <c r="R181" s="8"/>
      <c r="S181" s="143" t="s">
        <v>545</v>
      </c>
      <c r="T181" s="8"/>
      <c r="U181" s="134" t="n">
        <v>119.64</v>
      </c>
      <c r="V181" s="8"/>
      <c r="W181" s="8"/>
      <c r="X181" s="8"/>
      <c r="Y181" s="134" t="n">
        <v>20152.5</v>
      </c>
    </row>
    <row r="182" customFormat="false" ht="15.75" hidden="false" customHeight="false" outlineLevel="0" collapsed="false">
      <c r="A182" s="8"/>
      <c r="B182" s="8"/>
      <c r="C182" s="8"/>
      <c r="D182" s="8"/>
      <c r="E182" s="8"/>
      <c r="F182" s="8"/>
      <c r="G182" s="143" t="s">
        <v>543</v>
      </c>
      <c r="H182" s="8"/>
      <c r="I182" s="145" t="n">
        <v>43250</v>
      </c>
      <c r="J182" s="8"/>
      <c r="K182" s="143" t="s">
        <v>530</v>
      </c>
      <c r="L182" s="8"/>
      <c r="M182" s="144"/>
      <c r="N182" s="8"/>
      <c r="O182" s="143" t="s">
        <v>523</v>
      </c>
      <c r="P182" s="8"/>
      <c r="Q182" s="143" t="s">
        <v>543</v>
      </c>
      <c r="R182" s="8"/>
      <c r="S182" s="143" t="s">
        <v>545</v>
      </c>
      <c r="T182" s="8"/>
      <c r="U182" s="135" t="n">
        <v>480.32</v>
      </c>
      <c r="V182" s="8"/>
      <c r="W182" s="146"/>
      <c r="X182" s="8"/>
      <c r="Y182" s="135" t="n">
        <v>20632.82</v>
      </c>
    </row>
    <row r="183" customFormat="false" ht="15" hidden="false" customHeight="false" outlineLevel="0" collapsed="false">
      <c r="A183" s="8"/>
      <c r="B183" s="143" t="s">
        <v>749</v>
      </c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144"/>
      <c r="N183" s="8"/>
      <c r="O183" s="8"/>
      <c r="P183" s="8"/>
      <c r="Q183" s="8"/>
      <c r="R183" s="8"/>
      <c r="S183" s="8"/>
      <c r="T183" s="8"/>
      <c r="U183" s="134" t="n">
        <v>5815.46</v>
      </c>
      <c r="V183" s="8"/>
      <c r="W183" s="134" t="n">
        <v>8144.71</v>
      </c>
      <c r="X183" s="8"/>
      <c r="Y183" s="134" t="n">
        <v>20632.82</v>
      </c>
    </row>
    <row r="184" customFormat="false" ht="15" hidden="false" customHeight="false" outlineLevel="0" collapsed="false">
      <c r="A184" s="14"/>
      <c r="B184" s="48" t="s">
        <v>380</v>
      </c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1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2" t="n">
        <v>2642.04</v>
      </c>
    </row>
    <row r="185" customFormat="false" ht="15" hidden="false" customHeight="false" outlineLevel="0" collapsed="false">
      <c r="A185" s="8"/>
      <c r="B185" s="8"/>
      <c r="C185" s="8"/>
      <c r="D185" s="8"/>
      <c r="E185" s="8"/>
      <c r="F185" s="8"/>
      <c r="G185" s="143" t="s">
        <v>529</v>
      </c>
      <c r="H185" s="8"/>
      <c r="I185" s="145" t="n">
        <v>43229</v>
      </c>
      <c r="J185" s="8"/>
      <c r="K185" s="143" t="s">
        <v>548</v>
      </c>
      <c r="L185" s="8"/>
      <c r="M185" s="144"/>
      <c r="N185" s="8"/>
      <c r="O185" s="143" t="s">
        <v>531</v>
      </c>
      <c r="P185" s="8"/>
      <c r="Q185" s="143" t="s">
        <v>550</v>
      </c>
      <c r="R185" s="8"/>
      <c r="S185" s="143" t="s">
        <v>374</v>
      </c>
      <c r="T185" s="8"/>
      <c r="U185" s="134" t="n">
        <v>125000</v>
      </c>
      <c r="V185" s="8"/>
      <c r="W185" s="8"/>
      <c r="X185" s="8"/>
      <c r="Y185" s="134" t="n">
        <v>127642.04</v>
      </c>
    </row>
    <row r="186" customFormat="false" ht="15" hidden="false" customHeight="false" outlineLevel="0" collapsed="false">
      <c r="A186" s="8"/>
      <c r="B186" s="8"/>
      <c r="C186" s="8"/>
      <c r="D186" s="8"/>
      <c r="E186" s="8"/>
      <c r="F186" s="8"/>
      <c r="G186" s="143" t="s">
        <v>529</v>
      </c>
      <c r="H186" s="8"/>
      <c r="I186" s="145" t="n">
        <v>43229</v>
      </c>
      <c r="J186" s="8"/>
      <c r="K186" s="143" t="s">
        <v>530</v>
      </c>
      <c r="L186" s="8"/>
      <c r="M186" s="144"/>
      <c r="N186" s="8"/>
      <c r="O186" s="143" t="s">
        <v>551</v>
      </c>
      <c r="P186" s="8"/>
      <c r="Q186" s="143" t="s">
        <v>750</v>
      </c>
      <c r="R186" s="8"/>
      <c r="S186" s="143" t="s">
        <v>307</v>
      </c>
      <c r="T186" s="8"/>
      <c r="U186" s="8"/>
      <c r="V186" s="8"/>
      <c r="W186" s="134" t="n">
        <v>517</v>
      </c>
      <c r="X186" s="8"/>
      <c r="Y186" s="134" t="n">
        <v>127125.04</v>
      </c>
    </row>
    <row r="187" customFormat="false" ht="15" hidden="false" customHeight="false" outlineLevel="0" collapsed="false">
      <c r="A187" s="8"/>
      <c r="B187" s="8"/>
      <c r="C187" s="8"/>
      <c r="D187" s="8"/>
      <c r="E187" s="8"/>
      <c r="F187" s="8"/>
      <c r="G187" s="143" t="s">
        <v>529</v>
      </c>
      <c r="H187" s="8"/>
      <c r="I187" s="145" t="n">
        <v>43249</v>
      </c>
      <c r="J187" s="8"/>
      <c r="K187" s="143" t="s">
        <v>595</v>
      </c>
      <c r="L187" s="8"/>
      <c r="M187" s="144"/>
      <c r="N187" s="8"/>
      <c r="O187" s="143" t="s">
        <v>531</v>
      </c>
      <c r="P187" s="8"/>
      <c r="Q187" s="143" t="s">
        <v>674</v>
      </c>
      <c r="R187" s="8"/>
      <c r="S187" s="143" t="s">
        <v>378</v>
      </c>
      <c r="T187" s="8"/>
      <c r="U187" s="134" t="n">
        <v>130000</v>
      </c>
      <c r="V187" s="8"/>
      <c r="W187" s="8"/>
      <c r="X187" s="8"/>
      <c r="Y187" s="134" t="n">
        <v>257125.04</v>
      </c>
    </row>
    <row r="188" customFormat="false" ht="15" hidden="false" customHeight="false" outlineLevel="0" collapsed="false">
      <c r="A188" s="8"/>
      <c r="B188" s="8"/>
      <c r="C188" s="8"/>
      <c r="D188" s="8"/>
      <c r="E188" s="8"/>
      <c r="F188" s="8"/>
      <c r="G188" s="143" t="s">
        <v>529</v>
      </c>
      <c r="H188" s="8"/>
      <c r="I188" s="145" t="n">
        <v>43251</v>
      </c>
      <c r="J188" s="8"/>
      <c r="K188" s="143" t="s">
        <v>595</v>
      </c>
      <c r="L188" s="8"/>
      <c r="M188" s="144"/>
      <c r="N188" s="8"/>
      <c r="O188" s="143" t="s">
        <v>531</v>
      </c>
      <c r="P188" s="8"/>
      <c r="Q188" s="143" t="s">
        <v>599</v>
      </c>
      <c r="R188" s="8"/>
      <c r="S188" s="143" t="s">
        <v>374</v>
      </c>
      <c r="T188" s="8"/>
      <c r="U188" s="134" t="n">
        <v>175000</v>
      </c>
      <c r="V188" s="8"/>
      <c r="W188" s="8"/>
      <c r="X188" s="8"/>
      <c r="Y188" s="134" t="n">
        <v>432125.04</v>
      </c>
    </row>
    <row r="189" customFormat="false" ht="15" hidden="false" customHeight="false" outlineLevel="0" collapsed="false">
      <c r="A189" s="8"/>
      <c r="B189" s="8"/>
      <c r="C189" s="8"/>
      <c r="D189" s="8"/>
      <c r="E189" s="8"/>
      <c r="F189" s="8"/>
      <c r="G189" s="143" t="s">
        <v>529</v>
      </c>
      <c r="H189" s="8"/>
      <c r="I189" s="145" t="n">
        <v>43251</v>
      </c>
      <c r="J189" s="8"/>
      <c r="K189" s="143" t="s">
        <v>530</v>
      </c>
      <c r="L189" s="8"/>
      <c r="M189" s="144"/>
      <c r="N189" s="8"/>
      <c r="O189" s="143" t="s">
        <v>551</v>
      </c>
      <c r="P189" s="8"/>
      <c r="Q189" s="143" t="s">
        <v>751</v>
      </c>
      <c r="R189" s="8"/>
      <c r="S189" s="143" t="s">
        <v>416</v>
      </c>
      <c r="T189" s="8"/>
      <c r="U189" s="8"/>
      <c r="V189" s="8"/>
      <c r="W189" s="134" t="n">
        <v>179519.86</v>
      </c>
      <c r="X189" s="8"/>
      <c r="Y189" s="134" t="n">
        <v>252605.18</v>
      </c>
    </row>
    <row r="190" customFormat="false" ht="15.75" hidden="false" customHeight="false" outlineLevel="0" collapsed="false">
      <c r="A190" s="8"/>
      <c r="B190" s="8"/>
      <c r="C190" s="8"/>
      <c r="D190" s="8"/>
      <c r="E190" s="8"/>
      <c r="F190" s="8"/>
      <c r="G190" s="143" t="s">
        <v>529</v>
      </c>
      <c r="H190" s="8"/>
      <c r="I190" s="145" t="n">
        <v>43251</v>
      </c>
      <c r="J190" s="8"/>
      <c r="K190" s="143" t="s">
        <v>530</v>
      </c>
      <c r="L190" s="8"/>
      <c r="M190" s="144"/>
      <c r="N190" s="8"/>
      <c r="O190" s="143" t="s">
        <v>551</v>
      </c>
      <c r="P190" s="8"/>
      <c r="Q190" s="143" t="s">
        <v>751</v>
      </c>
      <c r="R190" s="8"/>
      <c r="S190" s="143" t="s">
        <v>416</v>
      </c>
      <c r="T190" s="8"/>
      <c r="U190" s="146"/>
      <c r="V190" s="8"/>
      <c r="W190" s="135" t="n">
        <v>32720.89</v>
      </c>
      <c r="X190" s="8"/>
      <c r="Y190" s="135" t="n">
        <v>219884.29</v>
      </c>
    </row>
    <row r="191" customFormat="false" ht="15" hidden="false" customHeight="false" outlineLevel="0" collapsed="false">
      <c r="A191" s="8"/>
      <c r="B191" s="143" t="s">
        <v>752</v>
      </c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144"/>
      <c r="N191" s="8"/>
      <c r="O191" s="8"/>
      <c r="P191" s="8"/>
      <c r="Q191" s="8"/>
      <c r="R191" s="8"/>
      <c r="S191" s="8"/>
      <c r="T191" s="8"/>
      <c r="U191" s="134" t="n">
        <v>430000</v>
      </c>
      <c r="V191" s="8"/>
      <c r="W191" s="134" t="n">
        <v>212757.75</v>
      </c>
      <c r="X191" s="8"/>
      <c r="Y191" s="134" t="n">
        <v>219884.29</v>
      </c>
    </row>
    <row r="192" customFormat="false" ht="15" hidden="false" customHeight="false" outlineLevel="0" collapsed="false">
      <c r="A192" s="14"/>
      <c r="B192" s="48" t="s">
        <v>566</v>
      </c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1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2" t="n">
        <v>0</v>
      </c>
    </row>
    <row r="193" customFormat="false" ht="15" hidden="false" customHeight="false" outlineLevel="0" collapsed="false">
      <c r="A193" s="8"/>
      <c r="B193" s="8"/>
      <c r="C193" s="8"/>
      <c r="D193" s="8"/>
      <c r="E193" s="8"/>
      <c r="F193" s="8"/>
      <c r="G193" s="143" t="s">
        <v>529</v>
      </c>
      <c r="H193" s="8"/>
      <c r="I193" s="145" t="n">
        <v>43221</v>
      </c>
      <c r="J193" s="8"/>
      <c r="K193" s="143" t="s">
        <v>681</v>
      </c>
      <c r="L193" s="8"/>
      <c r="M193" s="144"/>
      <c r="N193" s="8"/>
      <c r="O193" s="143" t="s">
        <v>564</v>
      </c>
      <c r="P193" s="8"/>
      <c r="Q193" s="143" t="s">
        <v>682</v>
      </c>
      <c r="R193" s="8"/>
      <c r="S193" s="143" t="s">
        <v>379</v>
      </c>
      <c r="T193" s="8"/>
      <c r="U193" s="134" t="n">
        <v>0</v>
      </c>
      <c r="V193" s="8"/>
      <c r="W193" s="8"/>
      <c r="X193" s="8"/>
      <c r="Y193" s="134" t="n">
        <v>0</v>
      </c>
    </row>
    <row r="194" customFormat="false" ht="15.75" hidden="false" customHeight="false" outlineLevel="0" collapsed="false">
      <c r="A194" s="8"/>
      <c r="B194" s="8"/>
      <c r="C194" s="8"/>
      <c r="D194" s="8"/>
      <c r="E194" s="8"/>
      <c r="F194" s="8"/>
      <c r="G194" s="143" t="s">
        <v>529</v>
      </c>
      <c r="H194" s="8"/>
      <c r="I194" s="145" t="n">
        <v>43235</v>
      </c>
      <c r="J194" s="8"/>
      <c r="K194" s="143" t="s">
        <v>563</v>
      </c>
      <c r="L194" s="8"/>
      <c r="M194" s="144"/>
      <c r="N194" s="8"/>
      <c r="O194" s="143" t="s">
        <v>564</v>
      </c>
      <c r="P194" s="8"/>
      <c r="Q194" s="143" t="s">
        <v>565</v>
      </c>
      <c r="R194" s="8"/>
      <c r="S194" s="143" t="s">
        <v>374</v>
      </c>
      <c r="T194" s="8"/>
      <c r="U194" s="135" t="n">
        <v>0</v>
      </c>
      <c r="V194" s="8"/>
      <c r="W194" s="146"/>
      <c r="X194" s="8"/>
      <c r="Y194" s="135" t="n">
        <v>0</v>
      </c>
    </row>
    <row r="195" customFormat="false" ht="15" hidden="false" customHeight="false" outlineLevel="0" collapsed="false">
      <c r="A195" s="8"/>
      <c r="B195" s="143" t="s">
        <v>753</v>
      </c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144"/>
      <c r="N195" s="8"/>
      <c r="O195" s="8"/>
      <c r="P195" s="8"/>
      <c r="Q195" s="8"/>
      <c r="R195" s="8"/>
      <c r="S195" s="8"/>
      <c r="T195" s="8"/>
      <c r="U195" s="134" t="n">
        <v>0</v>
      </c>
      <c r="V195" s="8"/>
      <c r="W195" s="134" t="n">
        <v>0</v>
      </c>
      <c r="X195" s="8"/>
      <c r="Y195" s="134" t="n">
        <v>0</v>
      </c>
    </row>
    <row r="196" customFormat="false" ht="15" hidden="false" customHeight="false" outlineLevel="0" collapsed="false">
      <c r="A196" s="14"/>
      <c r="B196" s="48" t="s">
        <v>381</v>
      </c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1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2" t="n">
        <v>4879.36</v>
      </c>
    </row>
    <row r="197" customFormat="false" ht="15" hidden="false" customHeight="false" outlineLevel="0" collapsed="false">
      <c r="A197" s="8"/>
      <c r="B197" s="8"/>
      <c r="C197" s="8"/>
      <c r="D197" s="8"/>
      <c r="E197" s="8"/>
      <c r="F197" s="8"/>
      <c r="G197" s="143" t="s">
        <v>525</v>
      </c>
      <c r="H197" s="8"/>
      <c r="I197" s="145" t="n">
        <v>43224</v>
      </c>
      <c r="J197" s="8"/>
      <c r="K197" s="143" t="s">
        <v>754</v>
      </c>
      <c r="L197" s="8"/>
      <c r="M197" s="144"/>
      <c r="N197" s="8"/>
      <c r="O197" s="143" t="s">
        <v>295</v>
      </c>
      <c r="P197" s="8"/>
      <c r="Q197" s="143" t="s">
        <v>755</v>
      </c>
      <c r="R197" s="8"/>
      <c r="S197" s="143" t="s">
        <v>409</v>
      </c>
      <c r="T197" s="8"/>
      <c r="U197" s="8"/>
      <c r="V197" s="8"/>
      <c r="W197" s="134" t="n">
        <v>3376.97</v>
      </c>
      <c r="X197" s="8"/>
      <c r="Y197" s="134" t="n">
        <v>1502.39</v>
      </c>
    </row>
    <row r="198" customFormat="false" ht="15" hidden="false" customHeight="false" outlineLevel="0" collapsed="false">
      <c r="A198" s="8"/>
      <c r="B198" s="8"/>
      <c r="C198" s="8"/>
      <c r="D198" s="8"/>
      <c r="E198" s="8"/>
      <c r="F198" s="8"/>
      <c r="G198" s="143" t="s">
        <v>538</v>
      </c>
      <c r="H198" s="8"/>
      <c r="I198" s="145" t="n">
        <v>43224</v>
      </c>
      <c r="J198" s="8"/>
      <c r="K198" s="143" t="s">
        <v>539</v>
      </c>
      <c r="L198" s="8"/>
      <c r="M198" s="144"/>
      <c r="N198" s="8"/>
      <c r="O198" s="143" t="s">
        <v>540</v>
      </c>
      <c r="P198" s="8"/>
      <c r="Q198" s="143" t="s">
        <v>541</v>
      </c>
      <c r="R198" s="8"/>
      <c r="S198" s="143" t="s">
        <v>374</v>
      </c>
      <c r="T198" s="8"/>
      <c r="U198" s="134" t="n">
        <v>3376.97</v>
      </c>
      <c r="V198" s="8"/>
      <c r="W198" s="8"/>
      <c r="X198" s="8"/>
      <c r="Y198" s="134" t="n">
        <v>4879.36</v>
      </c>
    </row>
    <row r="199" customFormat="false" ht="15" hidden="false" customHeight="false" outlineLevel="0" collapsed="false">
      <c r="A199" s="8"/>
      <c r="B199" s="8"/>
      <c r="C199" s="8"/>
      <c r="D199" s="8"/>
      <c r="E199" s="8"/>
      <c r="F199" s="8"/>
      <c r="G199" s="143" t="s">
        <v>525</v>
      </c>
      <c r="H199" s="8"/>
      <c r="I199" s="145" t="n">
        <v>43229</v>
      </c>
      <c r="J199" s="8"/>
      <c r="K199" s="143" t="s">
        <v>754</v>
      </c>
      <c r="L199" s="8"/>
      <c r="M199" s="144"/>
      <c r="N199" s="8"/>
      <c r="O199" s="143" t="s">
        <v>690</v>
      </c>
      <c r="P199" s="8"/>
      <c r="Q199" s="143" t="s">
        <v>756</v>
      </c>
      <c r="R199" s="8"/>
      <c r="S199" s="143" t="s">
        <v>409</v>
      </c>
      <c r="T199" s="8"/>
      <c r="U199" s="8"/>
      <c r="V199" s="8"/>
      <c r="W199" s="134" t="n">
        <v>1378</v>
      </c>
      <c r="X199" s="8"/>
      <c r="Y199" s="134" t="n">
        <v>3501.36</v>
      </c>
    </row>
    <row r="200" customFormat="false" ht="15" hidden="false" customHeight="false" outlineLevel="0" collapsed="false">
      <c r="A200" s="8"/>
      <c r="B200" s="8"/>
      <c r="C200" s="8"/>
      <c r="D200" s="8"/>
      <c r="E200" s="8"/>
      <c r="F200" s="8"/>
      <c r="G200" s="143" t="s">
        <v>525</v>
      </c>
      <c r="H200" s="8"/>
      <c r="I200" s="145" t="n">
        <v>43229</v>
      </c>
      <c r="J200" s="8"/>
      <c r="K200" s="143" t="s">
        <v>754</v>
      </c>
      <c r="L200" s="8"/>
      <c r="M200" s="144"/>
      <c r="N200" s="8"/>
      <c r="O200" s="143" t="s">
        <v>690</v>
      </c>
      <c r="P200" s="8"/>
      <c r="Q200" s="143" t="s">
        <v>757</v>
      </c>
      <c r="R200" s="8"/>
      <c r="S200" s="143" t="s">
        <v>409</v>
      </c>
      <c r="T200" s="8"/>
      <c r="U200" s="8"/>
      <c r="V200" s="8"/>
      <c r="W200" s="134" t="n">
        <v>387</v>
      </c>
      <c r="X200" s="8"/>
      <c r="Y200" s="134" t="n">
        <v>3114.36</v>
      </c>
    </row>
    <row r="201" customFormat="false" ht="15" hidden="false" customHeight="false" outlineLevel="0" collapsed="false">
      <c r="A201" s="8"/>
      <c r="B201" s="8"/>
      <c r="C201" s="8"/>
      <c r="D201" s="8"/>
      <c r="E201" s="8"/>
      <c r="F201" s="8"/>
      <c r="G201" s="143" t="s">
        <v>525</v>
      </c>
      <c r="H201" s="8"/>
      <c r="I201" s="145" t="n">
        <v>43229</v>
      </c>
      <c r="J201" s="8"/>
      <c r="K201" s="143" t="s">
        <v>754</v>
      </c>
      <c r="L201" s="8"/>
      <c r="M201" s="144"/>
      <c r="N201" s="8"/>
      <c r="O201" s="143" t="s">
        <v>494</v>
      </c>
      <c r="P201" s="8"/>
      <c r="Q201" s="143" t="s">
        <v>758</v>
      </c>
      <c r="R201" s="8"/>
      <c r="S201" s="143" t="s">
        <v>409</v>
      </c>
      <c r="T201" s="8"/>
      <c r="U201" s="8"/>
      <c r="V201" s="8"/>
      <c r="W201" s="134" t="n">
        <v>1005.2</v>
      </c>
      <c r="X201" s="8"/>
      <c r="Y201" s="134" t="n">
        <v>2109.16</v>
      </c>
    </row>
    <row r="202" customFormat="false" ht="15" hidden="false" customHeight="false" outlineLevel="0" collapsed="false">
      <c r="A202" s="8"/>
      <c r="B202" s="8"/>
      <c r="C202" s="8"/>
      <c r="D202" s="8"/>
      <c r="E202" s="8"/>
      <c r="F202" s="8"/>
      <c r="G202" s="143" t="s">
        <v>525</v>
      </c>
      <c r="H202" s="8"/>
      <c r="I202" s="145" t="n">
        <v>43229</v>
      </c>
      <c r="J202" s="8"/>
      <c r="K202" s="143" t="s">
        <v>754</v>
      </c>
      <c r="L202" s="8"/>
      <c r="M202" s="144"/>
      <c r="N202" s="8"/>
      <c r="O202" s="143" t="s">
        <v>759</v>
      </c>
      <c r="P202" s="8"/>
      <c r="Q202" s="143" t="s">
        <v>760</v>
      </c>
      <c r="R202" s="8"/>
      <c r="S202" s="143" t="s">
        <v>409</v>
      </c>
      <c r="T202" s="8"/>
      <c r="U202" s="8"/>
      <c r="V202" s="8"/>
      <c r="W202" s="134" t="n">
        <v>398</v>
      </c>
      <c r="X202" s="8"/>
      <c r="Y202" s="134" t="n">
        <v>1711.16</v>
      </c>
    </row>
    <row r="203" customFormat="false" ht="15" hidden="false" customHeight="false" outlineLevel="0" collapsed="false">
      <c r="A203" s="8"/>
      <c r="B203" s="8"/>
      <c r="C203" s="8"/>
      <c r="D203" s="8"/>
      <c r="E203" s="8"/>
      <c r="F203" s="8"/>
      <c r="G203" s="143" t="s">
        <v>525</v>
      </c>
      <c r="H203" s="8"/>
      <c r="I203" s="145" t="n">
        <v>43229</v>
      </c>
      <c r="J203" s="8"/>
      <c r="K203" s="143" t="s">
        <v>754</v>
      </c>
      <c r="L203" s="8"/>
      <c r="M203" s="144"/>
      <c r="N203" s="8"/>
      <c r="O203" s="143" t="s">
        <v>494</v>
      </c>
      <c r="P203" s="8"/>
      <c r="Q203" s="143" t="s">
        <v>761</v>
      </c>
      <c r="R203" s="8"/>
      <c r="S203" s="143" t="s">
        <v>409</v>
      </c>
      <c r="T203" s="8"/>
      <c r="U203" s="8"/>
      <c r="V203" s="8"/>
      <c r="W203" s="134" t="n">
        <v>1036</v>
      </c>
      <c r="X203" s="8"/>
      <c r="Y203" s="134" t="n">
        <v>675.16</v>
      </c>
    </row>
    <row r="204" customFormat="false" ht="15" hidden="false" customHeight="false" outlineLevel="0" collapsed="false">
      <c r="A204" s="8"/>
      <c r="B204" s="8"/>
      <c r="C204" s="8"/>
      <c r="D204" s="8"/>
      <c r="E204" s="8"/>
      <c r="F204" s="8"/>
      <c r="G204" s="143" t="s">
        <v>525</v>
      </c>
      <c r="H204" s="8"/>
      <c r="I204" s="145" t="n">
        <v>43229</v>
      </c>
      <c r="J204" s="8"/>
      <c r="K204" s="143" t="s">
        <v>754</v>
      </c>
      <c r="L204" s="8"/>
      <c r="M204" s="144"/>
      <c r="N204" s="8"/>
      <c r="O204" s="143" t="s">
        <v>494</v>
      </c>
      <c r="P204" s="8"/>
      <c r="Q204" s="143" t="s">
        <v>762</v>
      </c>
      <c r="R204" s="8"/>
      <c r="S204" s="143" t="s">
        <v>409</v>
      </c>
      <c r="T204" s="8"/>
      <c r="U204" s="8"/>
      <c r="V204" s="8"/>
      <c r="W204" s="134" t="n">
        <v>935.2</v>
      </c>
      <c r="X204" s="8"/>
      <c r="Y204" s="134" t="n">
        <v>-260.04</v>
      </c>
    </row>
    <row r="205" customFormat="false" ht="15" hidden="false" customHeight="false" outlineLevel="0" collapsed="false">
      <c r="A205" s="8"/>
      <c r="B205" s="8"/>
      <c r="C205" s="8"/>
      <c r="D205" s="8"/>
      <c r="E205" s="8"/>
      <c r="F205" s="8"/>
      <c r="G205" s="143" t="s">
        <v>525</v>
      </c>
      <c r="H205" s="8"/>
      <c r="I205" s="145" t="n">
        <v>43229</v>
      </c>
      <c r="J205" s="8"/>
      <c r="K205" s="143" t="s">
        <v>754</v>
      </c>
      <c r="L205" s="8"/>
      <c r="M205" s="144"/>
      <c r="N205" s="8"/>
      <c r="O205" s="143" t="s">
        <v>763</v>
      </c>
      <c r="P205" s="8"/>
      <c r="Q205" s="143" t="s">
        <v>764</v>
      </c>
      <c r="R205" s="8"/>
      <c r="S205" s="143" t="s">
        <v>409</v>
      </c>
      <c r="T205" s="8"/>
      <c r="U205" s="8"/>
      <c r="V205" s="8"/>
      <c r="W205" s="134" t="n">
        <v>435</v>
      </c>
      <c r="X205" s="8"/>
      <c r="Y205" s="134" t="n">
        <v>-695.04</v>
      </c>
    </row>
    <row r="206" customFormat="false" ht="15" hidden="false" customHeight="false" outlineLevel="0" collapsed="false">
      <c r="A206" s="8"/>
      <c r="B206" s="8"/>
      <c r="C206" s="8"/>
      <c r="D206" s="8"/>
      <c r="E206" s="8"/>
      <c r="F206" s="8"/>
      <c r="G206" s="143" t="s">
        <v>525</v>
      </c>
      <c r="H206" s="8"/>
      <c r="I206" s="145" t="n">
        <v>43229</v>
      </c>
      <c r="J206" s="8"/>
      <c r="K206" s="143" t="s">
        <v>754</v>
      </c>
      <c r="L206" s="8"/>
      <c r="M206" s="144"/>
      <c r="N206" s="8"/>
      <c r="O206" s="143" t="s">
        <v>489</v>
      </c>
      <c r="P206" s="8"/>
      <c r="Q206" s="143" t="s">
        <v>765</v>
      </c>
      <c r="R206" s="8"/>
      <c r="S206" s="143" t="s">
        <v>409</v>
      </c>
      <c r="T206" s="8"/>
      <c r="U206" s="8"/>
      <c r="V206" s="8"/>
      <c r="W206" s="134" t="n">
        <v>204.39</v>
      </c>
      <c r="X206" s="8"/>
      <c r="Y206" s="134" t="n">
        <v>-899.43</v>
      </c>
    </row>
    <row r="207" customFormat="false" ht="15" hidden="false" customHeight="false" outlineLevel="0" collapsed="false">
      <c r="A207" s="8"/>
      <c r="B207" s="8"/>
      <c r="C207" s="8"/>
      <c r="D207" s="8"/>
      <c r="E207" s="8"/>
      <c r="F207" s="8"/>
      <c r="G207" s="143" t="s">
        <v>525</v>
      </c>
      <c r="H207" s="8"/>
      <c r="I207" s="145" t="n">
        <v>43229</v>
      </c>
      <c r="J207" s="8"/>
      <c r="K207" s="143" t="s">
        <v>754</v>
      </c>
      <c r="L207" s="8"/>
      <c r="M207" s="144"/>
      <c r="N207" s="8"/>
      <c r="O207" s="143" t="s">
        <v>490</v>
      </c>
      <c r="P207" s="8"/>
      <c r="Q207" s="143" t="s">
        <v>766</v>
      </c>
      <c r="R207" s="8"/>
      <c r="S207" s="143" t="s">
        <v>409</v>
      </c>
      <c r="T207" s="8"/>
      <c r="U207" s="8"/>
      <c r="V207" s="8"/>
      <c r="W207" s="134" t="n">
        <v>19037.14</v>
      </c>
      <c r="X207" s="8"/>
      <c r="Y207" s="134" t="n">
        <v>-19936.57</v>
      </c>
    </row>
    <row r="208" customFormat="false" ht="15" hidden="false" customHeight="false" outlineLevel="0" collapsed="false">
      <c r="A208" s="8"/>
      <c r="B208" s="8"/>
      <c r="C208" s="8"/>
      <c r="D208" s="8"/>
      <c r="E208" s="8"/>
      <c r="F208" s="8"/>
      <c r="G208" s="143" t="s">
        <v>525</v>
      </c>
      <c r="H208" s="8"/>
      <c r="I208" s="145" t="n">
        <v>43229</v>
      </c>
      <c r="J208" s="8"/>
      <c r="K208" s="143" t="s">
        <v>754</v>
      </c>
      <c r="L208" s="8"/>
      <c r="M208" s="144"/>
      <c r="N208" s="8"/>
      <c r="O208" s="143" t="s">
        <v>495</v>
      </c>
      <c r="P208" s="8"/>
      <c r="Q208" s="143" t="s">
        <v>767</v>
      </c>
      <c r="R208" s="8"/>
      <c r="S208" s="143" t="s">
        <v>409</v>
      </c>
      <c r="T208" s="8"/>
      <c r="U208" s="8"/>
      <c r="V208" s="8"/>
      <c r="W208" s="134" t="n">
        <v>6091.01</v>
      </c>
      <c r="X208" s="8"/>
      <c r="Y208" s="134" t="n">
        <v>-26027.58</v>
      </c>
    </row>
    <row r="209" customFormat="false" ht="15" hidden="false" customHeight="false" outlineLevel="0" collapsed="false">
      <c r="A209" s="8"/>
      <c r="B209" s="8"/>
      <c r="C209" s="8"/>
      <c r="D209" s="8"/>
      <c r="E209" s="8"/>
      <c r="F209" s="8"/>
      <c r="G209" s="143" t="s">
        <v>525</v>
      </c>
      <c r="H209" s="8"/>
      <c r="I209" s="145" t="n">
        <v>43229</v>
      </c>
      <c r="J209" s="8"/>
      <c r="K209" s="143" t="s">
        <v>754</v>
      </c>
      <c r="L209" s="8"/>
      <c r="M209" s="144"/>
      <c r="N209" s="8"/>
      <c r="O209" s="143" t="s">
        <v>497</v>
      </c>
      <c r="P209" s="8"/>
      <c r="Q209" s="143" t="s">
        <v>768</v>
      </c>
      <c r="R209" s="8"/>
      <c r="S209" s="143" t="s">
        <v>409</v>
      </c>
      <c r="T209" s="8"/>
      <c r="U209" s="8"/>
      <c r="V209" s="8"/>
      <c r="W209" s="134" t="n">
        <v>1630.5</v>
      </c>
      <c r="X209" s="8"/>
      <c r="Y209" s="134" t="n">
        <v>-27658.08</v>
      </c>
    </row>
    <row r="210" customFormat="false" ht="15" hidden="false" customHeight="false" outlineLevel="0" collapsed="false">
      <c r="A210" s="8"/>
      <c r="B210" s="8"/>
      <c r="C210" s="8"/>
      <c r="D210" s="8"/>
      <c r="E210" s="8"/>
      <c r="F210" s="8"/>
      <c r="G210" s="143" t="s">
        <v>525</v>
      </c>
      <c r="H210" s="8"/>
      <c r="I210" s="145" t="n">
        <v>43229</v>
      </c>
      <c r="J210" s="8"/>
      <c r="K210" s="143" t="s">
        <v>754</v>
      </c>
      <c r="L210" s="8"/>
      <c r="M210" s="144"/>
      <c r="N210" s="8"/>
      <c r="O210" s="143" t="s">
        <v>494</v>
      </c>
      <c r="P210" s="8"/>
      <c r="Q210" s="143" t="s">
        <v>769</v>
      </c>
      <c r="R210" s="8"/>
      <c r="S210" s="143" t="s">
        <v>409</v>
      </c>
      <c r="T210" s="8"/>
      <c r="U210" s="8"/>
      <c r="V210" s="8"/>
      <c r="W210" s="134" t="n">
        <v>944.3</v>
      </c>
      <c r="X210" s="8"/>
      <c r="Y210" s="134" t="n">
        <v>-28602.38</v>
      </c>
    </row>
    <row r="211" customFormat="false" ht="15" hidden="false" customHeight="false" outlineLevel="0" collapsed="false">
      <c r="A211" s="8"/>
      <c r="B211" s="8"/>
      <c r="C211" s="8"/>
      <c r="D211" s="8"/>
      <c r="E211" s="8"/>
      <c r="F211" s="8"/>
      <c r="G211" s="143" t="s">
        <v>525</v>
      </c>
      <c r="H211" s="8"/>
      <c r="I211" s="145" t="n">
        <v>43229</v>
      </c>
      <c r="J211" s="8"/>
      <c r="K211" s="143" t="s">
        <v>754</v>
      </c>
      <c r="L211" s="8"/>
      <c r="M211" s="144"/>
      <c r="N211" s="8"/>
      <c r="O211" s="143" t="s">
        <v>496</v>
      </c>
      <c r="P211" s="8"/>
      <c r="Q211" s="143" t="s">
        <v>770</v>
      </c>
      <c r="R211" s="8"/>
      <c r="S211" s="143" t="s">
        <v>409</v>
      </c>
      <c r="T211" s="8"/>
      <c r="U211" s="8"/>
      <c r="V211" s="8"/>
      <c r="W211" s="134" t="n">
        <v>5929.92</v>
      </c>
      <c r="X211" s="8"/>
      <c r="Y211" s="134" t="n">
        <v>-34532.3</v>
      </c>
    </row>
    <row r="212" customFormat="false" ht="15" hidden="false" customHeight="false" outlineLevel="0" collapsed="false">
      <c r="A212" s="8"/>
      <c r="B212" s="8"/>
      <c r="C212" s="8"/>
      <c r="D212" s="8"/>
      <c r="E212" s="8"/>
      <c r="F212" s="8"/>
      <c r="G212" s="143" t="s">
        <v>525</v>
      </c>
      <c r="H212" s="8"/>
      <c r="I212" s="145" t="n">
        <v>43229</v>
      </c>
      <c r="J212" s="8"/>
      <c r="K212" s="143" t="s">
        <v>754</v>
      </c>
      <c r="L212" s="8"/>
      <c r="M212" s="144"/>
      <c r="N212" s="8"/>
      <c r="O212" s="143" t="s">
        <v>484</v>
      </c>
      <c r="P212" s="8"/>
      <c r="Q212" s="143" t="s">
        <v>771</v>
      </c>
      <c r="R212" s="8"/>
      <c r="S212" s="143" t="s">
        <v>409</v>
      </c>
      <c r="T212" s="8"/>
      <c r="U212" s="8"/>
      <c r="V212" s="8"/>
      <c r="W212" s="134" t="n">
        <v>761.67</v>
      </c>
      <c r="X212" s="8"/>
      <c r="Y212" s="134" t="n">
        <v>-35293.97</v>
      </c>
    </row>
    <row r="213" customFormat="false" ht="15" hidden="false" customHeight="false" outlineLevel="0" collapsed="false">
      <c r="A213" s="8"/>
      <c r="B213" s="8"/>
      <c r="C213" s="8"/>
      <c r="D213" s="8"/>
      <c r="E213" s="8"/>
      <c r="F213" s="8"/>
      <c r="G213" s="143" t="s">
        <v>538</v>
      </c>
      <c r="H213" s="8"/>
      <c r="I213" s="145" t="n">
        <v>43229</v>
      </c>
      <c r="J213" s="8"/>
      <c r="K213" s="143" t="s">
        <v>697</v>
      </c>
      <c r="L213" s="8"/>
      <c r="M213" s="144"/>
      <c r="N213" s="8"/>
      <c r="O213" s="143" t="s">
        <v>540</v>
      </c>
      <c r="P213" s="8"/>
      <c r="Q213" s="143" t="s">
        <v>547</v>
      </c>
      <c r="R213" s="8"/>
      <c r="S213" s="143" t="s">
        <v>379</v>
      </c>
      <c r="T213" s="8"/>
      <c r="U213" s="134" t="n">
        <v>1765</v>
      </c>
      <c r="V213" s="8"/>
      <c r="W213" s="8"/>
      <c r="X213" s="8"/>
      <c r="Y213" s="134" t="n">
        <v>-33528.97</v>
      </c>
    </row>
    <row r="214" customFormat="false" ht="15" hidden="false" customHeight="false" outlineLevel="0" collapsed="false">
      <c r="A214" s="8"/>
      <c r="B214" s="8"/>
      <c r="C214" s="8"/>
      <c r="D214" s="8"/>
      <c r="E214" s="8"/>
      <c r="F214" s="8"/>
      <c r="G214" s="143" t="s">
        <v>538</v>
      </c>
      <c r="H214" s="8"/>
      <c r="I214" s="145" t="n">
        <v>43229</v>
      </c>
      <c r="J214" s="8"/>
      <c r="K214" s="143" t="s">
        <v>546</v>
      </c>
      <c r="L214" s="8"/>
      <c r="M214" s="144"/>
      <c r="N214" s="8"/>
      <c r="O214" s="143" t="s">
        <v>540</v>
      </c>
      <c r="P214" s="8"/>
      <c r="Q214" s="143" t="s">
        <v>547</v>
      </c>
      <c r="R214" s="8"/>
      <c r="S214" s="143" t="s">
        <v>374</v>
      </c>
      <c r="T214" s="8"/>
      <c r="U214" s="134" t="n">
        <v>34487.63</v>
      </c>
      <c r="V214" s="8"/>
      <c r="W214" s="8"/>
      <c r="X214" s="8"/>
      <c r="Y214" s="134" t="n">
        <v>958.66</v>
      </c>
    </row>
    <row r="215" customFormat="false" ht="15" hidden="false" customHeight="false" outlineLevel="0" collapsed="false">
      <c r="A215" s="8"/>
      <c r="B215" s="8"/>
      <c r="C215" s="8"/>
      <c r="D215" s="8"/>
      <c r="E215" s="8"/>
      <c r="F215" s="8"/>
      <c r="G215" s="143" t="s">
        <v>538</v>
      </c>
      <c r="H215" s="8"/>
      <c r="I215" s="145" t="n">
        <v>43229</v>
      </c>
      <c r="J215" s="8"/>
      <c r="K215" s="143" t="s">
        <v>658</v>
      </c>
      <c r="L215" s="8"/>
      <c r="M215" s="144"/>
      <c r="N215" s="8"/>
      <c r="O215" s="143" t="s">
        <v>540</v>
      </c>
      <c r="P215" s="8"/>
      <c r="Q215" s="143" t="s">
        <v>547</v>
      </c>
      <c r="R215" s="8"/>
      <c r="S215" s="143" t="s">
        <v>376</v>
      </c>
      <c r="T215" s="8"/>
      <c r="U215" s="134" t="n">
        <v>3920.7</v>
      </c>
      <c r="V215" s="8"/>
      <c r="W215" s="8"/>
      <c r="X215" s="8"/>
      <c r="Y215" s="134" t="n">
        <v>4879.36</v>
      </c>
    </row>
    <row r="216" customFormat="false" ht="15" hidden="false" customHeight="false" outlineLevel="0" collapsed="false">
      <c r="A216" s="8"/>
      <c r="B216" s="8"/>
      <c r="C216" s="8"/>
      <c r="D216" s="8"/>
      <c r="E216" s="8"/>
      <c r="F216" s="8"/>
      <c r="G216" s="143" t="s">
        <v>525</v>
      </c>
      <c r="H216" s="8"/>
      <c r="I216" s="145" t="n">
        <v>43231</v>
      </c>
      <c r="J216" s="8"/>
      <c r="K216" s="143" t="s">
        <v>754</v>
      </c>
      <c r="L216" s="8"/>
      <c r="M216" s="144"/>
      <c r="N216" s="8"/>
      <c r="O216" s="143" t="s">
        <v>494</v>
      </c>
      <c r="P216" s="8"/>
      <c r="Q216" s="143" t="s">
        <v>772</v>
      </c>
      <c r="R216" s="8"/>
      <c r="S216" s="143" t="s">
        <v>409</v>
      </c>
      <c r="T216" s="8"/>
      <c r="U216" s="8"/>
      <c r="V216" s="8"/>
      <c r="W216" s="134" t="n">
        <v>919.8</v>
      </c>
      <c r="X216" s="8"/>
      <c r="Y216" s="134" t="n">
        <v>3959.56</v>
      </c>
    </row>
    <row r="217" customFormat="false" ht="15" hidden="false" customHeight="false" outlineLevel="0" collapsed="false">
      <c r="A217" s="8"/>
      <c r="B217" s="8"/>
      <c r="C217" s="8"/>
      <c r="D217" s="8"/>
      <c r="E217" s="8"/>
      <c r="F217" s="8"/>
      <c r="G217" s="143" t="s">
        <v>525</v>
      </c>
      <c r="H217" s="8"/>
      <c r="I217" s="145" t="n">
        <v>43231</v>
      </c>
      <c r="J217" s="8"/>
      <c r="K217" s="143" t="s">
        <v>754</v>
      </c>
      <c r="L217" s="8"/>
      <c r="M217" s="144"/>
      <c r="N217" s="8"/>
      <c r="O217" s="143" t="s">
        <v>494</v>
      </c>
      <c r="P217" s="8"/>
      <c r="Q217" s="143" t="s">
        <v>773</v>
      </c>
      <c r="R217" s="8"/>
      <c r="S217" s="143" t="s">
        <v>409</v>
      </c>
      <c r="T217" s="8"/>
      <c r="U217" s="8"/>
      <c r="V217" s="8"/>
      <c r="W217" s="134" t="n">
        <v>963.9</v>
      </c>
      <c r="X217" s="8"/>
      <c r="Y217" s="134" t="n">
        <v>2995.66</v>
      </c>
    </row>
    <row r="218" customFormat="false" ht="15" hidden="false" customHeight="false" outlineLevel="0" collapsed="false">
      <c r="A218" s="8"/>
      <c r="B218" s="8"/>
      <c r="C218" s="8"/>
      <c r="D218" s="8"/>
      <c r="E218" s="8"/>
      <c r="F218" s="8"/>
      <c r="G218" s="143" t="s">
        <v>525</v>
      </c>
      <c r="H218" s="8"/>
      <c r="I218" s="145" t="n">
        <v>43231</v>
      </c>
      <c r="J218" s="8"/>
      <c r="K218" s="143" t="s">
        <v>754</v>
      </c>
      <c r="L218" s="8"/>
      <c r="M218" s="144"/>
      <c r="N218" s="8"/>
      <c r="O218" s="143" t="s">
        <v>494</v>
      </c>
      <c r="P218" s="8"/>
      <c r="Q218" s="143" t="s">
        <v>774</v>
      </c>
      <c r="R218" s="8"/>
      <c r="S218" s="143" t="s">
        <v>409</v>
      </c>
      <c r="T218" s="8"/>
      <c r="U218" s="8"/>
      <c r="V218" s="8"/>
      <c r="W218" s="134" t="n">
        <v>1033.9</v>
      </c>
      <c r="X218" s="8"/>
      <c r="Y218" s="134" t="n">
        <v>1961.76</v>
      </c>
    </row>
    <row r="219" customFormat="false" ht="15" hidden="false" customHeight="false" outlineLevel="0" collapsed="false">
      <c r="A219" s="8"/>
      <c r="B219" s="8"/>
      <c r="C219" s="8"/>
      <c r="D219" s="8"/>
      <c r="E219" s="8"/>
      <c r="F219" s="8"/>
      <c r="G219" s="143" t="s">
        <v>525</v>
      </c>
      <c r="H219" s="8"/>
      <c r="I219" s="145" t="n">
        <v>43231</v>
      </c>
      <c r="J219" s="8"/>
      <c r="K219" s="143" t="s">
        <v>754</v>
      </c>
      <c r="L219" s="8"/>
      <c r="M219" s="144"/>
      <c r="N219" s="8"/>
      <c r="O219" s="143" t="s">
        <v>494</v>
      </c>
      <c r="P219" s="8"/>
      <c r="Q219" s="143" t="s">
        <v>775</v>
      </c>
      <c r="R219" s="8"/>
      <c r="S219" s="143" t="s">
        <v>409</v>
      </c>
      <c r="T219" s="8"/>
      <c r="U219" s="8"/>
      <c r="V219" s="8"/>
      <c r="W219" s="134" t="n">
        <v>908.6</v>
      </c>
      <c r="X219" s="8"/>
      <c r="Y219" s="134" t="n">
        <v>1053.16</v>
      </c>
    </row>
    <row r="220" customFormat="false" ht="15" hidden="false" customHeight="false" outlineLevel="0" collapsed="false">
      <c r="A220" s="8"/>
      <c r="B220" s="8"/>
      <c r="C220" s="8"/>
      <c r="D220" s="8"/>
      <c r="E220" s="8"/>
      <c r="F220" s="8"/>
      <c r="G220" s="143" t="s">
        <v>525</v>
      </c>
      <c r="H220" s="8"/>
      <c r="I220" s="145" t="n">
        <v>43231</v>
      </c>
      <c r="J220" s="8"/>
      <c r="K220" s="143" t="s">
        <v>754</v>
      </c>
      <c r="L220" s="8"/>
      <c r="M220" s="144"/>
      <c r="N220" s="8"/>
      <c r="O220" s="143" t="s">
        <v>494</v>
      </c>
      <c r="P220" s="8"/>
      <c r="Q220" s="143" t="s">
        <v>776</v>
      </c>
      <c r="R220" s="8"/>
      <c r="S220" s="143" t="s">
        <v>409</v>
      </c>
      <c r="T220" s="8"/>
      <c r="U220" s="8"/>
      <c r="V220" s="8"/>
      <c r="W220" s="134" t="n">
        <v>253.24</v>
      </c>
      <c r="X220" s="8"/>
      <c r="Y220" s="134" t="n">
        <v>799.92</v>
      </c>
    </row>
    <row r="221" customFormat="false" ht="15" hidden="false" customHeight="false" outlineLevel="0" collapsed="false">
      <c r="A221" s="8"/>
      <c r="B221" s="8"/>
      <c r="C221" s="8"/>
      <c r="D221" s="8"/>
      <c r="E221" s="8"/>
      <c r="F221" s="8"/>
      <c r="G221" s="143" t="s">
        <v>525</v>
      </c>
      <c r="H221" s="8"/>
      <c r="I221" s="145" t="n">
        <v>43231</v>
      </c>
      <c r="J221" s="8"/>
      <c r="K221" s="143" t="s">
        <v>754</v>
      </c>
      <c r="L221" s="8"/>
      <c r="M221" s="144"/>
      <c r="N221" s="8"/>
      <c r="O221" s="143" t="s">
        <v>497</v>
      </c>
      <c r="P221" s="8"/>
      <c r="Q221" s="143" t="s">
        <v>777</v>
      </c>
      <c r="R221" s="8"/>
      <c r="S221" s="143" t="s">
        <v>409</v>
      </c>
      <c r="T221" s="8"/>
      <c r="U221" s="8"/>
      <c r="V221" s="8"/>
      <c r="W221" s="134" t="n">
        <v>1518.44</v>
      </c>
      <c r="X221" s="8"/>
      <c r="Y221" s="134" t="n">
        <v>-718.52</v>
      </c>
    </row>
    <row r="222" customFormat="false" ht="15" hidden="false" customHeight="false" outlineLevel="0" collapsed="false">
      <c r="A222" s="8"/>
      <c r="B222" s="8"/>
      <c r="C222" s="8"/>
      <c r="D222" s="8"/>
      <c r="E222" s="8"/>
      <c r="F222" s="8"/>
      <c r="G222" s="143" t="s">
        <v>538</v>
      </c>
      <c r="H222" s="8"/>
      <c r="I222" s="145" t="n">
        <v>43231</v>
      </c>
      <c r="J222" s="8"/>
      <c r="K222" s="143" t="s">
        <v>559</v>
      </c>
      <c r="L222" s="8"/>
      <c r="M222" s="144"/>
      <c r="N222" s="8"/>
      <c r="O222" s="143" t="s">
        <v>540</v>
      </c>
      <c r="P222" s="8"/>
      <c r="Q222" s="143" t="s">
        <v>560</v>
      </c>
      <c r="R222" s="8"/>
      <c r="S222" s="143" t="s">
        <v>374</v>
      </c>
      <c r="T222" s="8"/>
      <c r="U222" s="134" t="n">
        <v>1518.44</v>
      </c>
      <c r="V222" s="8"/>
      <c r="W222" s="8"/>
      <c r="X222" s="8"/>
      <c r="Y222" s="134" t="n">
        <v>799.92</v>
      </c>
    </row>
    <row r="223" customFormat="false" ht="15" hidden="false" customHeight="false" outlineLevel="0" collapsed="false">
      <c r="A223" s="8"/>
      <c r="B223" s="8"/>
      <c r="C223" s="8"/>
      <c r="D223" s="8"/>
      <c r="E223" s="8"/>
      <c r="F223" s="8"/>
      <c r="G223" s="143" t="s">
        <v>538</v>
      </c>
      <c r="H223" s="8"/>
      <c r="I223" s="145" t="n">
        <v>43231</v>
      </c>
      <c r="J223" s="8"/>
      <c r="K223" s="143" t="s">
        <v>659</v>
      </c>
      <c r="L223" s="8"/>
      <c r="M223" s="144"/>
      <c r="N223" s="8"/>
      <c r="O223" s="143" t="s">
        <v>540</v>
      </c>
      <c r="P223" s="8"/>
      <c r="Q223" s="143" t="s">
        <v>560</v>
      </c>
      <c r="R223" s="8"/>
      <c r="S223" s="143" t="s">
        <v>376</v>
      </c>
      <c r="T223" s="8"/>
      <c r="U223" s="134" t="n">
        <v>4079.44</v>
      </c>
      <c r="V223" s="8"/>
      <c r="W223" s="8"/>
      <c r="X223" s="8"/>
      <c r="Y223" s="134" t="n">
        <v>4879.36</v>
      </c>
    </row>
    <row r="224" customFormat="false" ht="15" hidden="false" customHeight="false" outlineLevel="0" collapsed="false">
      <c r="A224" s="8"/>
      <c r="B224" s="8"/>
      <c r="C224" s="8"/>
      <c r="D224" s="8"/>
      <c r="E224" s="8"/>
      <c r="F224" s="8"/>
      <c r="G224" s="143" t="s">
        <v>525</v>
      </c>
      <c r="H224" s="8"/>
      <c r="I224" s="145" t="n">
        <v>43234</v>
      </c>
      <c r="J224" s="8"/>
      <c r="K224" s="143" t="s">
        <v>754</v>
      </c>
      <c r="L224" s="8"/>
      <c r="M224" s="144"/>
      <c r="N224" s="8"/>
      <c r="O224" s="143" t="s">
        <v>494</v>
      </c>
      <c r="P224" s="8"/>
      <c r="Q224" s="143" t="s">
        <v>778</v>
      </c>
      <c r="R224" s="8"/>
      <c r="S224" s="143" t="s">
        <v>409</v>
      </c>
      <c r="T224" s="8"/>
      <c r="U224" s="8"/>
      <c r="V224" s="8"/>
      <c r="W224" s="134" t="n">
        <v>980</v>
      </c>
      <c r="X224" s="8"/>
      <c r="Y224" s="134" t="n">
        <v>3899.36</v>
      </c>
    </row>
    <row r="225" customFormat="false" ht="15" hidden="false" customHeight="false" outlineLevel="0" collapsed="false">
      <c r="A225" s="8"/>
      <c r="B225" s="8"/>
      <c r="C225" s="8"/>
      <c r="D225" s="8"/>
      <c r="E225" s="8"/>
      <c r="F225" s="8"/>
      <c r="G225" s="143" t="s">
        <v>538</v>
      </c>
      <c r="H225" s="8"/>
      <c r="I225" s="145" t="n">
        <v>43234</v>
      </c>
      <c r="J225" s="8"/>
      <c r="K225" s="143" t="s">
        <v>660</v>
      </c>
      <c r="L225" s="8"/>
      <c r="M225" s="144"/>
      <c r="N225" s="8"/>
      <c r="O225" s="143" t="s">
        <v>540</v>
      </c>
      <c r="P225" s="8"/>
      <c r="Q225" s="143" t="s">
        <v>661</v>
      </c>
      <c r="R225" s="8"/>
      <c r="S225" s="143" t="s">
        <v>376</v>
      </c>
      <c r="T225" s="8"/>
      <c r="U225" s="134" t="n">
        <v>980</v>
      </c>
      <c r="V225" s="8"/>
      <c r="W225" s="8"/>
      <c r="X225" s="8"/>
      <c r="Y225" s="134" t="n">
        <v>4879.36</v>
      </c>
    </row>
    <row r="226" customFormat="false" ht="15" hidden="false" customHeight="false" outlineLevel="0" collapsed="false">
      <c r="A226" s="8"/>
      <c r="B226" s="8"/>
      <c r="C226" s="8"/>
      <c r="D226" s="8"/>
      <c r="E226" s="8"/>
      <c r="F226" s="8"/>
      <c r="G226" s="143" t="s">
        <v>525</v>
      </c>
      <c r="H226" s="8"/>
      <c r="I226" s="145" t="n">
        <v>43235</v>
      </c>
      <c r="J226" s="8"/>
      <c r="K226" s="143" t="s">
        <v>754</v>
      </c>
      <c r="L226" s="8"/>
      <c r="M226" s="144"/>
      <c r="N226" s="8"/>
      <c r="O226" s="143" t="s">
        <v>779</v>
      </c>
      <c r="P226" s="8"/>
      <c r="Q226" s="143" t="s">
        <v>780</v>
      </c>
      <c r="R226" s="8"/>
      <c r="S226" s="143" t="s">
        <v>409</v>
      </c>
      <c r="T226" s="8"/>
      <c r="U226" s="8"/>
      <c r="V226" s="8"/>
      <c r="W226" s="134" t="n">
        <v>4154.19</v>
      </c>
      <c r="X226" s="8"/>
      <c r="Y226" s="134" t="n">
        <v>725.17</v>
      </c>
    </row>
    <row r="227" customFormat="false" ht="15" hidden="false" customHeight="false" outlineLevel="0" collapsed="false">
      <c r="A227" s="8"/>
      <c r="B227" s="8"/>
      <c r="C227" s="8"/>
      <c r="D227" s="8"/>
      <c r="E227" s="8"/>
      <c r="F227" s="8"/>
      <c r="G227" s="143" t="s">
        <v>538</v>
      </c>
      <c r="H227" s="8"/>
      <c r="I227" s="145" t="n">
        <v>43235</v>
      </c>
      <c r="J227" s="8"/>
      <c r="K227" s="143" t="s">
        <v>573</v>
      </c>
      <c r="L227" s="8"/>
      <c r="M227" s="144"/>
      <c r="N227" s="8"/>
      <c r="O227" s="143" t="s">
        <v>540</v>
      </c>
      <c r="P227" s="8"/>
      <c r="Q227" s="143" t="s">
        <v>574</v>
      </c>
      <c r="R227" s="8"/>
      <c r="S227" s="143" t="s">
        <v>374</v>
      </c>
      <c r="T227" s="8"/>
      <c r="U227" s="134" t="n">
        <v>4154.19</v>
      </c>
      <c r="V227" s="8"/>
      <c r="W227" s="8"/>
      <c r="X227" s="8"/>
      <c r="Y227" s="134" t="n">
        <v>4879.36</v>
      </c>
    </row>
    <row r="228" customFormat="false" ht="15" hidden="false" customHeight="false" outlineLevel="0" collapsed="false">
      <c r="A228" s="8"/>
      <c r="B228" s="8"/>
      <c r="C228" s="8"/>
      <c r="D228" s="8"/>
      <c r="E228" s="8"/>
      <c r="F228" s="8"/>
      <c r="G228" s="143" t="s">
        <v>525</v>
      </c>
      <c r="H228" s="8"/>
      <c r="I228" s="145" t="n">
        <v>43236</v>
      </c>
      <c r="J228" s="8"/>
      <c r="K228" s="143" t="s">
        <v>754</v>
      </c>
      <c r="L228" s="8"/>
      <c r="M228" s="144"/>
      <c r="N228" s="8"/>
      <c r="O228" s="143" t="s">
        <v>781</v>
      </c>
      <c r="P228" s="8"/>
      <c r="Q228" s="143" t="s">
        <v>782</v>
      </c>
      <c r="R228" s="8"/>
      <c r="S228" s="143" t="s">
        <v>409</v>
      </c>
      <c r="T228" s="8"/>
      <c r="U228" s="8"/>
      <c r="V228" s="8"/>
      <c r="W228" s="134" t="n">
        <v>30</v>
      </c>
      <c r="X228" s="8"/>
      <c r="Y228" s="134" t="n">
        <v>4849.36</v>
      </c>
    </row>
    <row r="229" customFormat="false" ht="15" hidden="false" customHeight="false" outlineLevel="0" collapsed="false">
      <c r="A229" s="8"/>
      <c r="B229" s="8"/>
      <c r="C229" s="8"/>
      <c r="D229" s="8"/>
      <c r="E229" s="8"/>
      <c r="F229" s="8"/>
      <c r="G229" s="143" t="s">
        <v>538</v>
      </c>
      <c r="H229" s="8"/>
      <c r="I229" s="145" t="n">
        <v>43236</v>
      </c>
      <c r="J229" s="8"/>
      <c r="K229" s="143" t="s">
        <v>577</v>
      </c>
      <c r="L229" s="8"/>
      <c r="M229" s="144"/>
      <c r="N229" s="8"/>
      <c r="O229" s="143" t="s">
        <v>540</v>
      </c>
      <c r="P229" s="8"/>
      <c r="Q229" s="143" t="s">
        <v>578</v>
      </c>
      <c r="R229" s="8"/>
      <c r="S229" s="143" t="s">
        <v>374</v>
      </c>
      <c r="T229" s="8"/>
      <c r="U229" s="134" t="n">
        <v>30</v>
      </c>
      <c r="V229" s="8"/>
      <c r="W229" s="8"/>
      <c r="X229" s="8"/>
      <c r="Y229" s="134" t="n">
        <v>4879.36</v>
      </c>
    </row>
    <row r="230" customFormat="false" ht="15" hidden="false" customHeight="false" outlineLevel="0" collapsed="false">
      <c r="A230" s="8"/>
      <c r="B230" s="8"/>
      <c r="C230" s="8"/>
      <c r="D230" s="8"/>
      <c r="E230" s="8"/>
      <c r="F230" s="8"/>
      <c r="G230" s="143" t="s">
        <v>525</v>
      </c>
      <c r="H230" s="8"/>
      <c r="I230" s="145" t="n">
        <v>43243</v>
      </c>
      <c r="J230" s="8"/>
      <c r="K230" s="143" t="s">
        <v>754</v>
      </c>
      <c r="L230" s="8"/>
      <c r="M230" s="144"/>
      <c r="N230" s="8"/>
      <c r="O230" s="143" t="s">
        <v>494</v>
      </c>
      <c r="P230" s="8"/>
      <c r="Q230" s="143" t="s">
        <v>783</v>
      </c>
      <c r="R230" s="8"/>
      <c r="S230" s="143" t="s">
        <v>409</v>
      </c>
      <c r="T230" s="8"/>
      <c r="U230" s="8"/>
      <c r="V230" s="8"/>
      <c r="W230" s="134" t="n">
        <v>992.6</v>
      </c>
      <c r="X230" s="8"/>
      <c r="Y230" s="134" t="n">
        <v>3886.76</v>
      </c>
    </row>
    <row r="231" customFormat="false" ht="15" hidden="false" customHeight="false" outlineLevel="0" collapsed="false">
      <c r="A231" s="8"/>
      <c r="B231" s="8"/>
      <c r="C231" s="8"/>
      <c r="D231" s="8"/>
      <c r="E231" s="8"/>
      <c r="F231" s="8"/>
      <c r="G231" s="143" t="s">
        <v>525</v>
      </c>
      <c r="H231" s="8"/>
      <c r="I231" s="145" t="n">
        <v>43243</v>
      </c>
      <c r="J231" s="8"/>
      <c r="K231" s="143" t="s">
        <v>754</v>
      </c>
      <c r="L231" s="8"/>
      <c r="M231" s="144"/>
      <c r="N231" s="8"/>
      <c r="O231" s="143" t="s">
        <v>784</v>
      </c>
      <c r="P231" s="8"/>
      <c r="Q231" s="143" t="s">
        <v>785</v>
      </c>
      <c r="R231" s="8"/>
      <c r="S231" s="143" t="s">
        <v>409</v>
      </c>
      <c r="T231" s="8"/>
      <c r="U231" s="8"/>
      <c r="V231" s="8"/>
      <c r="W231" s="134" t="n">
        <v>110.01</v>
      </c>
      <c r="X231" s="8"/>
      <c r="Y231" s="134" t="n">
        <v>3776.75</v>
      </c>
    </row>
    <row r="232" customFormat="false" ht="15" hidden="false" customHeight="false" outlineLevel="0" collapsed="false">
      <c r="A232" s="8"/>
      <c r="B232" s="8"/>
      <c r="C232" s="8"/>
      <c r="D232" s="8"/>
      <c r="E232" s="8"/>
      <c r="F232" s="8"/>
      <c r="G232" s="143" t="s">
        <v>525</v>
      </c>
      <c r="H232" s="8"/>
      <c r="I232" s="145" t="n">
        <v>43243</v>
      </c>
      <c r="J232" s="8"/>
      <c r="K232" s="143" t="s">
        <v>754</v>
      </c>
      <c r="L232" s="8"/>
      <c r="M232" s="144"/>
      <c r="N232" s="8"/>
      <c r="O232" s="143" t="s">
        <v>295</v>
      </c>
      <c r="P232" s="8"/>
      <c r="Q232" s="143" t="s">
        <v>786</v>
      </c>
      <c r="R232" s="8"/>
      <c r="S232" s="143" t="s">
        <v>409</v>
      </c>
      <c r="T232" s="8"/>
      <c r="U232" s="8"/>
      <c r="V232" s="8"/>
      <c r="W232" s="134" t="n">
        <v>3376.97</v>
      </c>
      <c r="X232" s="8"/>
      <c r="Y232" s="134" t="n">
        <v>399.78</v>
      </c>
    </row>
    <row r="233" customFormat="false" ht="15" hidden="false" customHeight="false" outlineLevel="0" collapsed="false">
      <c r="A233" s="8"/>
      <c r="B233" s="8"/>
      <c r="C233" s="8"/>
      <c r="D233" s="8"/>
      <c r="E233" s="8"/>
      <c r="F233" s="8"/>
      <c r="G233" s="143" t="s">
        <v>525</v>
      </c>
      <c r="H233" s="8"/>
      <c r="I233" s="145" t="n">
        <v>43243</v>
      </c>
      <c r="J233" s="8"/>
      <c r="K233" s="143" t="s">
        <v>754</v>
      </c>
      <c r="L233" s="8"/>
      <c r="M233" s="144"/>
      <c r="N233" s="8"/>
      <c r="O233" s="143" t="s">
        <v>759</v>
      </c>
      <c r="P233" s="8"/>
      <c r="Q233" s="143" t="s">
        <v>787</v>
      </c>
      <c r="R233" s="8"/>
      <c r="S233" s="143" t="s">
        <v>409</v>
      </c>
      <c r="T233" s="8"/>
      <c r="U233" s="8"/>
      <c r="V233" s="8"/>
      <c r="W233" s="134" t="n">
        <v>10</v>
      </c>
      <c r="X233" s="8"/>
      <c r="Y233" s="134" t="n">
        <v>389.78</v>
      </c>
    </row>
    <row r="234" customFormat="false" ht="15" hidden="false" customHeight="false" outlineLevel="0" collapsed="false">
      <c r="A234" s="8"/>
      <c r="B234" s="8"/>
      <c r="C234" s="8"/>
      <c r="D234" s="8"/>
      <c r="E234" s="8"/>
      <c r="F234" s="8"/>
      <c r="G234" s="143" t="s">
        <v>525</v>
      </c>
      <c r="H234" s="8"/>
      <c r="I234" s="145" t="n">
        <v>43243</v>
      </c>
      <c r="J234" s="8"/>
      <c r="K234" s="143" t="s">
        <v>754</v>
      </c>
      <c r="L234" s="8"/>
      <c r="M234" s="144"/>
      <c r="N234" s="8"/>
      <c r="O234" s="143" t="s">
        <v>568</v>
      </c>
      <c r="P234" s="8"/>
      <c r="Q234" s="143" t="s">
        <v>788</v>
      </c>
      <c r="R234" s="8"/>
      <c r="S234" s="143" t="s">
        <v>409</v>
      </c>
      <c r="T234" s="8"/>
      <c r="U234" s="8"/>
      <c r="V234" s="8"/>
      <c r="W234" s="134" t="n">
        <v>600</v>
      </c>
      <c r="X234" s="8"/>
      <c r="Y234" s="134" t="n">
        <v>-210.22</v>
      </c>
    </row>
    <row r="235" customFormat="false" ht="15" hidden="false" customHeight="false" outlineLevel="0" collapsed="false">
      <c r="A235" s="8"/>
      <c r="B235" s="8"/>
      <c r="C235" s="8"/>
      <c r="D235" s="8"/>
      <c r="E235" s="8"/>
      <c r="F235" s="8"/>
      <c r="G235" s="143" t="s">
        <v>525</v>
      </c>
      <c r="H235" s="8"/>
      <c r="I235" s="145" t="n">
        <v>43243</v>
      </c>
      <c r="J235" s="8"/>
      <c r="K235" s="143" t="s">
        <v>754</v>
      </c>
      <c r="L235" s="8"/>
      <c r="M235" s="144"/>
      <c r="N235" s="8"/>
      <c r="O235" s="143" t="s">
        <v>789</v>
      </c>
      <c r="P235" s="8"/>
      <c r="Q235" s="143" t="s">
        <v>790</v>
      </c>
      <c r="R235" s="8"/>
      <c r="S235" s="143" t="s">
        <v>409</v>
      </c>
      <c r="T235" s="8"/>
      <c r="U235" s="8"/>
      <c r="V235" s="8"/>
      <c r="W235" s="134" t="n">
        <v>258</v>
      </c>
      <c r="X235" s="8"/>
      <c r="Y235" s="134" t="n">
        <v>-468.22</v>
      </c>
    </row>
    <row r="236" customFormat="false" ht="15" hidden="false" customHeight="false" outlineLevel="0" collapsed="false">
      <c r="A236" s="8"/>
      <c r="B236" s="8"/>
      <c r="C236" s="8"/>
      <c r="D236" s="8"/>
      <c r="E236" s="8"/>
      <c r="F236" s="8"/>
      <c r="G236" s="143" t="s">
        <v>525</v>
      </c>
      <c r="H236" s="8"/>
      <c r="I236" s="145" t="n">
        <v>43243</v>
      </c>
      <c r="J236" s="8"/>
      <c r="K236" s="143" t="s">
        <v>754</v>
      </c>
      <c r="L236" s="8"/>
      <c r="M236" s="144"/>
      <c r="N236" s="8"/>
      <c r="O236" s="143" t="s">
        <v>494</v>
      </c>
      <c r="P236" s="8"/>
      <c r="Q236" s="143" t="s">
        <v>791</v>
      </c>
      <c r="R236" s="8"/>
      <c r="S236" s="143" t="s">
        <v>409</v>
      </c>
      <c r="T236" s="8"/>
      <c r="U236" s="8"/>
      <c r="V236" s="8"/>
      <c r="W236" s="134" t="n">
        <v>938</v>
      </c>
      <c r="X236" s="8"/>
      <c r="Y236" s="134" t="n">
        <v>-1406.22</v>
      </c>
    </row>
    <row r="237" customFormat="false" ht="15" hidden="false" customHeight="false" outlineLevel="0" collapsed="false">
      <c r="A237" s="8"/>
      <c r="B237" s="8"/>
      <c r="C237" s="8"/>
      <c r="D237" s="8"/>
      <c r="E237" s="8"/>
      <c r="F237" s="8"/>
      <c r="G237" s="143" t="s">
        <v>525</v>
      </c>
      <c r="H237" s="8"/>
      <c r="I237" s="145" t="n">
        <v>43243</v>
      </c>
      <c r="J237" s="8"/>
      <c r="K237" s="143" t="s">
        <v>754</v>
      </c>
      <c r="L237" s="8"/>
      <c r="M237" s="144"/>
      <c r="N237" s="8"/>
      <c r="O237" s="143" t="s">
        <v>792</v>
      </c>
      <c r="P237" s="8"/>
      <c r="Q237" s="143" t="s">
        <v>793</v>
      </c>
      <c r="R237" s="8"/>
      <c r="S237" s="143" t="s">
        <v>409</v>
      </c>
      <c r="T237" s="8"/>
      <c r="U237" s="8"/>
      <c r="V237" s="8"/>
      <c r="W237" s="134" t="n">
        <v>1000</v>
      </c>
      <c r="X237" s="8"/>
      <c r="Y237" s="134" t="n">
        <v>-2406.22</v>
      </c>
    </row>
    <row r="238" customFormat="false" ht="15" hidden="false" customHeight="false" outlineLevel="0" collapsed="false">
      <c r="A238" s="8"/>
      <c r="B238" s="8"/>
      <c r="C238" s="8"/>
      <c r="D238" s="8"/>
      <c r="E238" s="8"/>
      <c r="F238" s="8"/>
      <c r="G238" s="143" t="s">
        <v>525</v>
      </c>
      <c r="H238" s="8"/>
      <c r="I238" s="145" t="n">
        <v>43243</v>
      </c>
      <c r="J238" s="8"/>
      <c r="K238" s="143" t="s">
        <v>754</v>
      </c>
      <c r="L238" s="8"/>
      <c r="M238" s="144"/>
      <c r="N238" s="8"/>
      <c r="O238" s="143" t="s">
        <v>763</v>
      </c>
      <c r="P238" s="8"/>
      <c r="Q238" s="143" t="s">
        <v>794</v>
      </c>
      <c r="R238" s="8"/>
      <c r="S238" s="143" t="s">
        <v>409</v>
      </c>
      <c r="T238" s="8"/>
      <c r="U238" s="8"/>
      <c r="V238" s="8"/>
      <c r="W238" s="134" t="n">
        <v>299</v>
      </c>
      <c r="X238" s="8"/>
      <c r="Y238" s="134" t="n">
        <v>-2705.22</v>
      </c>
    </row>
    <row r="239" customFormat="false" ht="15" hidden="false" customHeight="false" outlineLevel="0" collapsed="false">
      <c r="A239" s="8"/>
      <c r="B239" s="8"/>
      <c r="C239" s="8"/>
      <c r="D239" s="8"/>
      <c r="E239" s="8"/>
      <c r="F239" s="8"/>
      <c r="G239" s="143" t="s">
        <v>525</v>
      </c>
      <c r="H239" s="8"/>
      <c r="I239" s="145" t="n">
        <v>43243</v>
      </c>
      <c r="J239" s="8"/>
      <c r="K239" s="143" t="s">
        <v>754</v>
      </c>
      <c r="L239" s="8"/>
      <c r="M239" s="144"/>
      <c r="N239" s="8"/>
      <c r="O239" s="143" t="s">
        <v>494</v>
      </c>
      <c r="P239" s="8"/>
      <c r="Q239" s="143" t="s">
        <v>795</v>
      </c>
      <c r="R239" s="8"/>
      <c r="S239" s="143" t="s">
        <v>409</v>
      </c>
      <c r="T239" s="8"/>
      <c r="U239" s="8"/>
      <c r="V239" s="8"/>
      <c r="W239" s="134" t="n">
        <v>957.6</v>
      </c>
      <c r="X239" s="8"/>
      <c r="Y239" s="134" t="n">
        <v>-3662.82</v>
      </c>
    </row>
    <row r="240" customFormat="false" ht="15" hidden="false" customHeight="false" outlineLevel="0" collapsed="false">
      <c r="A240" s="8"/>
      <c r="B240" s="8"/>
      <c r="C240" s="8"/>
      <c r="D240" s="8"/>
      <c r="E240" s="8"/>
      <c r="F240" s="8"/>
      <c r="G240" s="143" t="s">
        <v>525</v>
      </c>
      <c r="H240" s="8"/>
      <c r="I240" s="145" t="n">
        <v>43243</v>
      </c>
      <c r="J240" s="8"/>
      <c r="K240" s="143" t="s">
        <v>754</v>
      </c>
      <c r="L240" s="8"/>
      <c r="M240" s="144"/>
      <c r="N240" s="8"/>
      <c r="O240" s="143" t="s">
        <v>796</v>
      </c>
      <c r="P240" s="8"/>
      <c r="Q240" s="143" t="s">
        <v>797</v>
      </c>
      <c r="R240" s="8"/>
      <c r="S240" s="143" t="s">
        <v>409</v>
      </c>
      <c r="T240" s="8"/>
      <c r="U240" s="8"/>
      <c r="V240" s="8"/>
      <c r="W240" s="134" t="n">
        <v>744.33</v>
      </c>
      <c r="X240" s="8"/>
      <c r="Y240" s="134" t="n">
        <v>-4407.15</v>
      </c>
    </row>
    <row r="241" customFormat="false" ht="15" hidden="false" customHeight="false" outlineLevel="0" collapsed="false">
      <c r="A241" s="8"/>
      <c r="B241" s="8"/>
      <c r="C241" s="8"/>
      <c r="D241" s="8"/>
      <c r="E241" s="8"/>
      <c r="F241" s="8"/>
      <c r="G241" s="143" t="s">
        <v>525</v>
      </c>
      <c r="H241" s="8"/>
      <c r="I241" s="145" t="n">
        <v>43243</v>
      </c>
      <c r="J241" s="8"/>
      <c r="K241" s="143" t="s">
        <v>754</v>
      </c>
      <c r="L241" s="8"/>
      <c r="M241" s="144"/>
      <c r="N241" s="8"/>
      <c r="O241" s="143" t="s">
        <v>497</v>
      </c>
      <c r="P241" s="8"/>
      <c r="Q241" s="143" t="s">
        <v>798</v>
      </c>
      <c r="R241" s="8"/>
      <c r="S241" s="143" t="s">
        <v>409</v>
      </c>
      <c r="T241" s="8"/>
      <c r="U241" s="8"/>
      <c r="V241" s="8"/>
      <c r="W241" s="134" t="n">
        <v>829.5</v>
      </c>
      <c r="X241" s="8"/>
      <c r="Y241" s="134" t="n">
        <v>-5236.65</v>
      </c>
    </row>
    <row r="242" customFormat="false" ht="15" hidden="false" customHeight="false" outlineLevel="0" collapsed="false">
      <c r="A242" s="8"/>
      <c r="B242" s="8"/>
      <c r="C242" s="8"/>
      <c r="D242" s="8"/>
      <c r="E242" s="8"/>
      <c r="F242" s="8"/>
      <c r="G242" s="143" t="s">
        <v>525</v>
      </c>
      <c r="H242" s="8"/>
      <c r="I242" s="145" t="n">
        <v>43243</v>
      </c>
      <c r="J242" s="8"/>
      <c r="K242" s="143" t="s">
        <v>754</v>
      </c>
      <c r="L242" s="8"/>
      <c r="M242" s="144"/>
      <c r="N242" s="8"/>
      <c r="O242" s="143" t="s">
        <v>494</v>
      </c>
      <c r="P242" s="8"/>
      <c r="Q242" s="143" t="s">
        <v>799</v>
      </c>
      <c r="R242" s="8"/>
      <c r="S242" s="143" t="s">
        <v>409</v>
      </c>
      <c r="T242" s="8"/>
      <c r="U242" s="8"/>
      <c r="V242" s="8"/>
      <c r="W242" s="134" t="n">
        <v>490</v>
      </c>
      <c r="X242" s="8"/>
      <c r="Y242" s="134" t="n">
        <v>-5726.65</v>
      </c>
    </row>
    <row r="243" customFormat="false" ht="15" hidden="false" customHeight="false" outlineLevel="0" collapsed="false">
      <c r="A243" s="8"/>
      <c r="B243" s="8"/>
      <c r="C243" s="8"/>
      <c r="D243" s="8"/>
      <c r="E243" s="8"/>
      <c r="F243" s="8"/>
      <c r="G243" s="143" t="s">
        <v>525</v>
      </c>
      <c r="H243" s="8"/>
      <c r="I243" s="145" t="n">
        <v>43243</v>
      </c>
      <c r="J243" s="8"/>
      <c r="K243" s="143" t="s">
        <v>754</v>
      </c>
      <c r="L243" s="8"/>
      <c r="M243" s="144"/>
      <c r="N243" s="8"/>
      <c r="O243" s="143" t="s">
        <v>800</v>
      </c>
      <c r="P243" s="8"/>
      <c r="Q243" s="143" t="s">
        <v>801</v>
      </c>
      <c r="R243" s="8"/>
      <c r="S243" s="143" t="s">
        <v>409</v>
      </c>
      <c r="T243" s="8"/>
      <c r="U243" s="8"/>
      <c r="V243" s="8"/>
      <c r="W243" s="134" t="n">
        <v>237</v>
      </c>
      <c r="X243" s="8"/>
      <c r="Y243" s="134" t="n">
        <v>-5963.65</v>
      </c>
    </row>
    <row r="244" customFormat="false" ht="15" hidden="false" customHeight="false" outlineLevel="0" collapsed="false">
      <c r="A244" s="8"/>
      <c r="B244" s="8"/>
      <c r="C244" s="8"/>
      <c r="D244" s="8"/>
      <c r="E244" s="8"/>
      <c r="F244" s="8"/>
      <c r="G244" s="143" t="s">
        <v>525</v>
      </c>
      <c r="H244" s="8"/>
      <c r="I244" s="145" t="n">
        <v>43243</v>
      </c>
      <c r="J244" s="8"/>
      <c r="K244" s="143" t="s">
        <v>754</v>
      </c>
      <c r="L244" s="8"/>
      <c r="M244" s="144"/>
      <c r="N244" s="8"/>
      <c r="O244" s="143" t="s">
        <v>763</v>
      </c>
      <c r="P244" s="8"/>
      <c r="Q244" s="143" t="s">
        <v>802</v>
      </c>
      <c r="R244" s="8"/>
      <c r="S244" s="143" t="s">
        <v>409</v>
      </c>
      <c r="T244" s="8"/>
      <c r="U244" s="8"/>
      <c r="V244" s="8"/>
      <c r="W244" s="134" t="n">
        <v>300</v>
      </c>
      <c r="X244" s="8"/>
      <c r="Y244" s="134" t="n">
        <v>-6263.65</v>
      </c>
    </row>
    <row r="245" customFormat="false" ht="15" hidden="false" customHeight="false" outlineLevel="0" collapsed="false">
      <c r="A245" s="8"/>
      <c r="B245" s="8"/>
      <c r="C245" s="8"/>
      <c r="D245" s="8"/>
      <c r="E245" s="8"/>
      <c r="F245" s="8"/>
      <c r="G245" s="143" t="s">
        <v>525</v>
      </c>
      <c r="H245" s="8"/>
      <c r="I245" s="145" t="n">
        <v>43243</v>
      </c>
      <c r="J245" s="8"/>
      <c r="K245" s="143" t="s">
        <v>754</v>
      </c>
      <c r="L245" s="8"/>
      <c r="M245" s="144"/>
      <c r="N245" s="8"/>
      <c r="O245" s="143" t="s">
        <v>800</v>
      </c>
      <c r="P245" s="8"/>
      <c r="Q245" s="143" t="s">
        <v>803</v>
      </c>
      <c r="R245" s="8"/>
      <c r="S245" s="143" t="s">
        <v>409</v>
      </c>
      <c r="T245" s="8"/>
      <c r="U245" s="8"/>
      <c r="V245" s="8"/>
      <c r="W245" s="134" t="n">
        <v>113.9</v>
      </c>
      <c r="X245" s="8"/>
      <c r="Y245" s="134" t="n">
        <v>-6377.55</v>
      </c>
    </row>
    <row r="246" customFormat="false" ht="15" hidden="false" customHeight="false" outlineLevel="0" collapsed="false">
      <c r="A246" s="8"/>
      <c r="B246" s="8"/>
      <c r="C246" s="8"/>
      <c r="D246" s="8"/>
      <c r="E246" s="8"/>
      <c r="F246" s="8"/>
      <c r="G246" s="143" t="s">
        <v>525</v>
      </c>
      <c r="H246" s="8"/>
      <c r="I246" s="145" t="n">
        <v>43243</v>
      </c>
      <c r="J246" s="8"/>
      <c r="K246" s="143" t="s">
        <v>754</v>
      </c>
      <c r="L246" s="8"/>
      <c r="M246" s="144"/>
      <c r="N246" s="8"/>
      <c r="O246" s="143" t="s">
        <v>494</v>
      </c>
      <c r="P246" s="8"/>
      <c r="Q246" s="143" t="s">
        <v>804</v>
      </c>
      <c r="R246" s="8"/>
      <c r="S246" s="143" t="s">
        <v>409</v>
      </c>
      <c r="T246" s="8"/>
      <c r="U246" s="8"/>
      <c r="V246" s="8"/>
      <c r="W246" s="134" t="n">
        <v>350</v>
      </c>
      <c r="X246" s="8"/>
      <c r="Y246" s="134" t="n">
        <v>-6727.55</v>
      </c>
    </row>
    <row r="247" customFormat="false" ht="15" hidden="false" customHeight="false" outlineLevel="0" collapsed="false">
      <c r="A247" s="8"/>
      <c r="B247" s="8"/>
      <c r="C247" s="8"/>
      <c r="D247" s="8"/>
      <c r="E247" s="8"/>
      <c r="F247" s="8"/>
      <c r="G247" s="143" t="s">
        <v>525</v>
      </c>
      <c r="H247" s="8"/>
      <c r="I247" s="145" t="n">
        <v>43243</v>
      </c>
      <c r="J247" s="8"/>
      <c r="K247" s="143" t="s">
        <v>754</v>
      </c>
      <c r="L247" s="8"/>
      <c r="M247" s="144"/>
      <c r="N247" s="8"/>
      <c r="O247" s="143" t="s">
        <v>494</v>
      </c>
      <c r="P247" s="8"/>
      <c r="Q247" s="143" t="s">
        <v>805</v>
      </c>
      <c r="R247" s="8"/>
      <c r="S247" s="143" t="s">
        <v>409</v>
      </c>
      <c r="T247" s="8"/>
      <c r="U247" s="8"/>
      <c r="V247" s="8"/>
      <c r="W247" s="134" t="n">
        <v>246.87</v>
      </c>
      <c r="X247" s="8"/>
      <c r="Y247" s="134" t="n">
        <v>-6974.42</v>
      </c>
    </row>
    <row r="248" customFormat="false" ht="15" hidden="false" customHeight="false" outlineLevel="0" collapsed="false">
      <c r="A248" s="8"/>
      <c r="B248" s="8"/>
      <c r="C248" s="8"/>
      <c r="D248" s="8"/>
      <c r="E248" s="8"/>
      <c r="F248" s="8"/>
      <c r="G248" s="143" t="s">
        <v>525</v>
      </c>
      <c r="H248" s="8"/>
      <c r="I248" s="145" t="n">
        <v>43243</v>
      </c>
      <c r="J248" s="8"/>
      <c r="K248" s="143" t="s">
        <v>754</v>
      </c>
      <c r="L248" s="8"/>
      <c r="M248" s="144"/>
      <c r="N248" s="8"/>
      <c r="O248" s="143" t="s">
        <v>784</v>
      </c>
      <c r="P248" s="8"/>
      <c r="Q248" s="143" t="s">
        <v>806</v>
      </c>
      <c r="R248" s="8"/>
      <c r="S248" s="143" t="s">
        <v>409</v>
      </c>
      <c r="T248" s="8"/>
      <c r="U248" s="8"/>
      <c r="V248" s="8"/>
      <c r="W248" s="134" t="n">
        <v>35</v>
      </c>
      <c r="X248" s="8"/>
      <c r="Y248" s="134" t="n">
        <v>-7009.42</v>
      </c>
    </row>
    <row r="249" customFormat="false" ht="15" hidden="false" customHeight="false" outlineLevel="0" collapsed="false">
      <c r="A249" s="8"/>
      <c r="B249" s="8"/>
      <c r="C249" s="8"/>
      <c r="D249" s="8"/>
      <c r="E249" s="8"/>
      <c r="F249" s="8"/>
      <c r="G249" s="143" t="s">
        <v>538</v>
      </c>
      <c r="H249" s="8"/>
      <c r="I249" s="145" t="n">
        <v>43243</v>
      </c>
      <c r="J249" s="8"/>
      <c r="K249" s="143" t="s">
        <v>587</v>
      </c>
      <c r="L249" s="8"/>
      <c r="M249" s="144"/>
      <c r="N249" s="8"/>
      <c r="O249" s="143" t="s">
        <v>540</v>
      </c>
      <c r="P249" s="8"/>
      <c r="Q249" s="143" t="s">
        <v>588</v>
      </c>
      <c r="R249" s="8"/>
      <c r="S249" s="143" t="s">
        <v>374</v>
      </c>
      <c r="T249" s="8"/>
      <c r="U249" s="134" t="n">
        <v>7913.71</v>
      </c>
      <c r="V249" s="8"/>
      <c r="W249" s="8"/>
      <c r="X249" s="8"/>
      <c r="Y249" s="134" t="n">
        <v>904.29</v>
      </c>
    </row>
    <row r="250" customFormat="false" ht="15" hidden="false" customHeight="false" outlineLevel="0" collapsed="false">
      <c r="A250" s="8"/>
      <c r="B250" s="8"/>
      <c r="C250" s="8"/>
      <c r="D250" s="8"/>
      <c r="E250" s="8"/>
      <c r="F250" s="8"/>
      <c r="G250" s="143" t="s">
        <v>538</v>
      </c>
      <c r="H250" s="8"/>
      <c r="I250" s="145" t="n">
        <v>43243</v>
      </c>
      <c r="J250" s="8"/>
      <c r="K250" s="143" t="s">
        <v>669</v>
      </c>
      <c r="L250" s="8"/>
      <c r="M250" s="144"/>
      <c r="N250" s="8"/>
      <c r="O250" s="143" t="s">
        <v>540</v>
      </c>
      <c r="P250" s="8"/>
      <c r="Q250" s="143" t="s">
        <v>588</v>
      </c>
      <c r="R250" s="8"/>
      <c r="S250" s="143" t="s">
        <v>376</v>
      </c>
      <c r="T250" s="8"/>
      <c r="U250" s="134" t="n">
        <v>3975.07</v>
      </c>
      <c r="V250" s="8"/>
      <c r="W250" s="8"/>
      <c r="X250" s="8"/>
      <c r="Y250" s="134" t="n">
        <v>4879.36</v>
      </c>
    </row>
    <row r="251" customFormat="false" ht="15" hidden="false" customHeight="false" outlineLevel="0" collapsed="false">
      <c r="A251" s="8"/>
      <c r="B251" s="8"/>
      <c r="C251" s="8"/>
      <c r="D251" s="8"/>
      <c r="E251" s="8"/>
      <c r="F251" s="8"/>
      <c r="G251" s="143" t="s">
        <v>525</v>
      </c>
      <c r="H251" s="8"/>
      <c r="I251" s="145" t="n">
        <v>43244</v>
      </c>
      <c r="J251" s="8"/>
      <c r="K251" s="143" t="s">
        <v>754</v>
      </c>
      <c r="L251" s="8"/>
      <c r="M251" s="144"/>
      <c r="N251" s="8"/>
      <c r="O251" s="143" t="s">
        <v>807</v>
      </c>
      <c r="P251" s="8"/>
      <c r="Q251" s="143" t="s">
        <v>808</v>
      </c>
      <c r="R251" s="8"/>
      <c r="S251" s="143" t="s">
        <v>409</v>
      </c>
      <c r="T251" s="8"/>
      <c r="U251" s="8"/>
      <c r="V251" s="8"/>
      <c r="W251" s="134" t="n">
        <v>10000</v>
      </c>
      <c r="X251" s="8"/>
      <c r="Y251" s="134" t="n">
        <v>-5120.64</v>
      </c>
    </row>
    <row r="252" customFormat="false" ht="15" hidden="false" customHeight="false" outlineLevel="0" collapsed="false">
      <c r="A252" s="8"/>
      <c r="B252" s="8"/>
      <c r="C252" s="8"/>
      <c r="D252" s="8"/>
      <c r="E252" s="8"/>
      <c r="F252" s="8"/>
      <c r="G252" s="143" t="s">
        <v>525</v>
      </c>
      <c r="H252" s="8"/>
      <c r="I252" s="145" t="n">
        <v>43244</v>
      </c>
      <c r="J252" s="8"/>
      <c r="K252" s="143" t="s">
        <v>754</v>
      </c>
      <c r="L252" s="8"/>
      <c r="M252" s="144"/>
      <c r="N252" s="8"/>
      <c r="O252" s="143" t="s">
        <v>497</v>
      </c>
      <c r="P252" s="8"/>
      <c r="Q252" s="143" t="s">
        <v>809</v>
      </c>
      <c r="R252" s="8"/>
      <c r="S252" s="143" t="s">
        <v>409</v>
      </c>
      <c r="T252" s="8"/>
      <c r="U252" s="8"/>
      <c r="V252" s="8"/>
      <c r="W252" s="134" t="n">
        <v>1454.77</v>
      </c>
      <c r="X252" s="8"/>
      <c r="Y252" s="134" t="n">
        <v>-6575.41</v>
      </c>
    </row>
    <row r="253" customFormat="false" ht="15" hidden="false" customHeight="false" outlineLevel="0" collapsed="false">
      <c r="A253" s="8"/>
      <c r="B253" s="8"/>
      <c r="C253" s="8"/>
      <c r="D253" s="8"/>
      <c r="E253" s="8"/>
      <c r="F253" s="8"/>
      <c r="G253" s="143" t="s">
        <v>525</v>
      </c>
      <c r="H253" s="8"/>
      <c r="I253" s="145" t="n">
        <v>43244</v>
      </c>
      <c r="J253" s="8"/>
      <c r="K253" s="143" t="s">
        <v>754</v>
      </c>
      <c r="L253" s="8"/>
      <c r="M253" s="144"/>
      <c r="N253" s="8"/>
      <c r="O253" s="143" t="s">
        <v>494</v>
      </c>
      <c r="P253" s="8"/>
      <c r="Q253" s="143" t="s">
        <v>810</v>
      </c>
      <c r="R253" s="8"/>
      <c r="S253" s="143" t="s">
        <v>409</v>
      </c>
      <c r="T253" s="8"/>
      <c r="U253" s="8"/>
      <c r="V253" s="8"/>
      <c r="W253" s="134" t="n">
        <v>912.8</v>
      </c>
      <c r="X253" s="8"/>
      <c r="Y253" s="134" t="n">
        <v>-7488.21</v>
      </c>
    </row>
    <row r="254" customFormat="false" ht="15" hidden="false" customHeight="false" outlineLevel="0" collapsed="false">
      <c r="A254" s="8"/>
      <c r="B254" s="8"/>
      <c r="C254" s="8"/>
      <c r="D254" s="8"/>
      <c r="E254" s="8"/>
      <c r="F254" s="8"/>
      <c r="G254" s="143" t="s">
        <v>525</v>
      </c>
      <c r="H254" s="8"/>
      <c r="I254" s="145" t="n">
        <v>43244</v>
      </c>
      <c r="J254" s="8"/>
      <c r="K254" s="143" t="s">
        <v>754</v>
      </c>
      <c r="L254" s="8"/>
      <c r="M254" s="144"/>
      <c r="N254" s="8"/>
      <c r="O254" s="143" t="s">
        <v>811</v>
      </c>
      <c r="P254" s="8"/>
      <c r="Q254" s="143" t="s">
        <v>812</v>
      </c>
      <c r="R254" s="8"/>
      <c r="S254" s="143" t="s">
        <v>409</v>
      </c>
      <c r="T254" s="8"/>
      <c r="U254" s="8"/>
      <c r="V254" s="8"/>
      <c r="W254" s="134" t="n">
        <v>400</v>
      </c>
      <c r="X254" s="8"/>
      <c r="Y254" s="134" t="n">
        <v>-7888.21</v>
      </c>
    </row>
    <row r="255" customFormat="false" ht="15" hidden="false" customHeight="false" outlineLevel="0" collapsed="false">
      <c r="A255" s="8"/>
      <c r="B255" s="8"/>
      <c r="C255" s="8"/>
      <c r="D255" s="8"/>
      <c r="E255" s="8"/>
      <c r="F255" s="8"/>
      <c r="G255" s="143" t="s">
        <v>525</v>
      </c>
      <c r="H255" s="8"/>
      <c r="I255" s="145" t="n">
        <v>43244</v>
      </c>
      <c r="J255" s="8"/>
      <c r="K255" s="143" t="s">
        <v>754</v>
      </c>
      <c r="L255" s="8"/>
      <c r="M255" s="144"/>
      <c r="N255" s="8"/>
      <c r="O255" s="143" t="s">
        <v>494</v>
      </c>
      <c r="P255" s="8"/>
      <c r="Q255" s="143" t="s">
        <v>813</v>
      </c>
      <c r="R255" s="8"/>
      <c r="S255" s="143" t="s">
        <v>409</v>
      </c>
      <c r="T255" s="8"/>
      <c r="U255" s="8"/>
      <c r="V255" s="8"/>
      <c r="W255" s="134" t="n">
        <v>806.4</v>
      </c>
      <c r="X255" s="8"/>
      <c r="Y255" s="134" t="n">
        <v>-8694.61</v>
      </c>
    </row>
    <row r="256" customFormat="false" ht="15" hidden="false" customHeight="false" outlineLevel="0" collapsed="false">
      <c r="A256" s="8"/>
      <c r="B256" s="8"/>
      <c r="C256" s="8"/>
      <c r="D256" s="8"/>
      <c r="E256" s="8"/>
      <c r="F256" s="8"/>
      <c r="G256" s="143" t="s">
        <v>525</v>
      </c>
      <c r="H256" s="8"/>
      <c r="I256" s="145" t="n">
        <v>43244</v>
      </c>
      <c r="J256" s="8"/>
      <c r="K256" s="143" t="s">
        <v>754</v>
      </c>
      <c r="L256" s="8"/>
      <c r="M256" s="144"/>
      <c r="N256" s="8"/>
      <c r="O256" s="143" t="s">
        <v>494</v>
      </c>
      <c r="P256" s="8"/>
      <c r="Q256" s="143" t="s">
        <v>814</v>
      </c>
      <c r="R256" s="8"/>
      <c r="S256" s="143" t="s">
        <v>409</v>
      </c>
      <c r="T256" s="8"/>
      <c r="U256" s="8"/>
      <c r="V256" s="8"/>
      <c r="W256" s="134" t="n">
        <v>869.4</v>
      </c>
      <c r="X256" s="8"/>
      <c r="Y256" s="134" t="n">
        <v>-9564.01</v>
      </c>
    </row>
    <row r="257" customFormat="false" ht="15" hidden="false" customHeight="false" outlineLevel="0" collapsed="false">
      <c r="A257" s="8"/>
      <c r="B257" s="8"/>
      <c r="C257" s="8"/>
      <c r="D257" s="8"/>
      <c r="E257" s="8"/>
      <c r="F257" s="8"/>
      <c r="G257" s="143" t="s">
        <v>525</v>
      </c>
      <c r="H257" s="8"/>
      <c r="I257" s="145" t="n">
        <v>43244</v>
      </c>
      <c r="J257" s="8"/>
      <c r="K257" s="143" t="s">
        <v>754</v>
      </c>
      <c r="L257" s="8"/>
      <c r="M257" s="144"/>
      <c r="N257" s="8"/>
      <c r="O257" s="143" t="s">
        <v>494</v>
      </c>
      <c r="P257" s="8"/>
      <c r="Q257" s="143" t="s">
        <v>815</v>
      </c>
      <c r="R257" s="8"/>
      <c r="S257" s="143" t="s">
        <v>409</v>
      </c>
      <c r="T257" s="8"/>
      <c r="U257" s="8"/>
      <c r="V257" s="8"/>
      <c r="W257" s="134" t="n">
        <v>793.8</v>
      </c>
      <c r="X257" s="8"/>
      <c r="Y257" s="134" t="n">
        <v>-10357.81</v>
      </c>
    </row>
    <row r="258" customFormat="false" ht="15" hidden="false" customHeight="false" outlineLevel="0" collapsed="false">
      <c r="A258" s="8"/>
      <c r="B258" s="8"/>
      <c r="C258" s="8"/>
      <c r="D258" s="8"/>
      <c r="E258" s="8"/>
      <c r="F258" s="8"/>
      <c r="G258" s="143" t="s">
        <v>525</v>
      </c>
      <c r="H258" s="8"/>
      <c r="I258" s="145" t="n">
        <v>43244</v>
      </c>
      <c r="J258" s="8"/>
      <c r="K258" s="143" t="s">
        <v>754</v>
      </c>
      <c r="L258" s="8"/>
      <c r="M258" s="144"/>
      <c r="N258" s="8"/>
      <c r="O258" s="143" t="s">
        <v>494</v>
      </c>
      <c r="P258" s="8"/>
      <c r="Q258" s="143" t="s">
        <v>816</v>
      </c>
      <c r="R258" s="8"/>
      <c r="S258" s="143" t="s">
        <v>409</v>
      </c>
      <c r="T258" s="8"/>
      <c r="U258" s="8"/>
      <c r="V258" s="8"/>
      <c r="W258" s="134" t="n">
        <v>850.5</v>
      </c>
      <c r="X258" s="8"/>
      <c r="Y258" s="134" t="n">
        <v>-11208.31</v>
      </c>
    </row>
    <row r="259" customFormat="false" ht="15" hidden="false" customHeight="false" outlineLevel="0" collapsed="false">
      <c r="A259" s="8"/>
      <c r="B259" s="8"/>
      <c r="C259" s="8"/>
      <c r="D259" s="8"/>
      <c r="E259" s="8"/>
      <c r="F259" s="8"/>
      <c r="G259" s="143" t="s">
        <v>525</v>
      </c>
      <c r="H259" s="8"/>
      <c r="I259" s="145" t="n">
        <v>43244</v>
      </c>
      <c r="J259" s="8"/>
      <c r="K259" s="143" t="s">
        <v>754</v>
      </c>
      <c r="L259" s="8"/>
      <c r="M259" s="144"/>
      <c r="N259" s="8"/>
      <c r="O259" s="143" t="s">
        <v>800</v>
      </c>
      <c r="P259" s="8"/>
      <c r="Q259" s="143" t="s">
        <v>817</v>
      </c>
      <c r="R259" s="8"/>
      <c r="S259" s="143" t="s">
        <v>409</v>
      </c>
      <c r="T259" s="8"/>
      <c r="U259" s="8"/>
      <c r="V259" s="8"/>
      <c r="W259" s="134" t="n">
        <v>113.9</v>
      </c>
      <c r="X259" s="8"/>
      <c r="Y259" s="134" t="n">
        <v>-11322.21</v>
      </c>
    </row>
    <row r="260" customFormat="false" ht="15" hidden="false" customHeight="false" outlineLevel="0" collapsed="false">
      <c r="A260" s="8"/>
      <c r="B260" s="8"/>
      <c r="C260" s="8"/>
      <c r="D260" s="8"/>
      <c r="E260" s="8"/>
      <c r="F260" s="8"/>
      <c r="G260" s="143" t="s">
        <v>525</v>
      </c>
      <c r="H260" s="8"/>
      <c r="I260" s="145" t="n">
        <v>43244</v>
      </c>
      <c r="J260" s="8"/>
      <c r="K260" s="143" t="s">
        <v>754</v>
      </c>
      <c r="L260" s="8"/>
      <c r="M260" s="144"/>
      <c r="N260" s="8"/>
      <c r="O260" s="143" t="s">
        <v>779</v>
      </c>
      <c r="P260" s="8"/>
      <c r="Q260" s="143" t="s">
        <v>818</v>
      </c>
      <c r="R260" s="8"/>
      <c r="S260" s="143" t="s">
        <v>409</v>
      </c>
      <c r="T260" s="8"/>
      <c r="U260" s="8"/>
      <c r="V260" s="8"/>
      <c r="W260" s="134" t="n">
        <v>2883.58</v>
      </c>
      <c r="X260" s="8"/>
      <c r="Y260" s="134" t="n">
        <v>-14205.79</v>
      </c>
    </row>
    <row r="261" customFormat="false" ht="15" hidden="false" customHeight="false" outlineLevel="0" collapsed="false">
      <c r="A261" s="8"/>
      <c r="B261" s="8"/>
      <c r="C261" s="8"/>
      <c r="D261" s="8"/>
      <c r="E261" s="8"/>
      <c r="F261" s="8"/>
      <c r="G261" s="143" t="s">
        <v>538</v>
      </c>
      <c r="H261" s="8"/>
      <c r="I261" s="145" t="n">
        <v>43244</v>
      </c>
      <c r="J261" s="8"/>
      <c r="K261" s="143" t="s">
        <v>589</v>
      </c>
      <c r="L261" s="8"/>
      <c r="M261" s="144"/>
      <c r="N261" s="8"/>
      <c r="O261" s="143" t="s">
        <v>540</v>
      </c>
      <c r="P261" s="8"/>
      <c r="Q261" s="143" t="s">
        <v>590</v>
      </c>
      <c r="R261" s="8"/>
      <c r="S261" s="143" t="s">
        <v>374</v>
      </c>
      <c r="T261" s="8"/>
      <c r="U261" s="134" t="n">
        <v>14852.25</v>
      </c>
      <c r="V261" s="8"/>
      <c r="W261" s="8"/>
      <c r="X261" s="8"/>
      <c r="Y261" s="134" t="n">
        <v>646.46</v>
      </c>
    </row>
    <row r="262" customFormat="false" ht="15" hidden="false" customHeight="false" outlineLevel="0" collapsed="false">
      <c r="A262" s="8"/>
      <c r="B262" s="8"/>
      <c r="C262" s="8"/>
      <c r="D262" s="8"/>
      <c r="E262" s="8"/>
      <c r="F262" s="8"/>
      <c r="G262" s="143" t="s">
        <v>538</v>
      </c>
      <c r="H262" s="8"/>
      <c r="I262" s="145" t="n">
        <v>43244</v>
      </c>
      <c r="J262" s="8"/>
      <c r="K262" s="143" t="s">
        <v>670</v>
      </c>
      <c r="L262" s="8"/>
      <c r="M262" s="144"/>
      <c r="N262" s="8"/>
      <c r="O262" s="143" t="s">
        <v>540</v>
      </c>
      <c r="P262" s="8"/>
      <c r="Q262" s="143" t="s">
        <v>590</v>
      </c>
      <c r="R262" s="8"/>
      <c r="S262" s="143" t="s">
        <v>376</v>
      </c>
      <c r="T262" s="8"/>
      <c r="U262" s="134" t="n">
        <v>4232.9</v>
      </c>
      <c r="V262" s="8"/>
      <c r="W262" s="8"/>
      <c r="X262" s="8"/>
      <c r="Y262" s="134" t="n">
        <v>4879.36</v>
      </c>
    </row>
    <row r="263" customFormat="false" ht="15" hidden="false" customHeight="false" outlineLevel="0" collapsed="false">
      <c r="A263" s="8"/>
      <c r="B263" s="8"/>
      <c r="C263" s="8"/>
      <c r="D263" s="8"/>
      <c r="E263" s="8"/>
      <c r="F263" s="8"/>
      <c r="G263" s="143" t="s">
        <v>525</v>
      </c>
      <c r="H263" s="8"/>
      <c r="I263" s="145" t="n">
        <v>43249</v>
      </c>
      <c r="J263" s="8"/>
      <c r="K263" s="143" t="s">
        <v>754</v>
      </c>
      <c r="L263" s="8"/>
      <c r="M263" s="144"/>
      <c r="N263" s="8"/>
      <c r="O263" s="143" t="s">
        <v>690</v>
      </c>
      <c r="P263" s="8"/>
      <c r="Q263" s="143" t="s">
        <v>819</v>
      </c>
      <c r="R263" s="8"/>
      <c r="S263" s="143" t="s">
        <v>409</v>
      </c>
      <c r="T263" s="8"/>
      <c r="U263" s="8"/>
      <c r="V263" s="8"/>
      <c r="W263" s="134" t="n">
        <v>221</v>
      </c>
      <c r="X263" s="8"/>
      <c r="Y263" s="134" t="n">
        <v>4658.36</v>
      </c>
    </row>
    <row r="264" customFormat="false" ht="15" hidden="false" customHeight="false" outlineLevel="0" collapsed="false">
      <c r="A264" s="8"/>
      <c r="B264" s="8"/>
      <c r="C264" s="8"/>
      <c r="D264" s="8"/>
      <c r="E264" s="8"/>
      <c r="F264" s="8"/>
      <c r="G264" s="143" t="s">
        <v>525</v>
      </c>
      <c r="H264" s="8"/>
      <c r="I264" s="145" t="n">
        <v>43249</v>
      </c>
      <c r="J264" s="8"/>
      <c r="K264" s="143" t="s">
        <v>754</v>
      </c>
      <c r="L264" s="8"/>
      <c r="M264" s="144"/>
      <c r="N264" s="8"/>
      <c r="O264" s="143" t="s">
        <v>487</v>
      </c>
      <c r="P264" s="8"/>
      <c r="Q264" s="143" t="s">
        <v>820</v>
      </c>
      <c r="R264" s="8"/>
      <c r="S264" s="143" t="s">
        <v>409</v>
      </c>
      <c r="T264" s="8"/>
      <c r="U264" s="8"/>
      <c r="V264" s="8"/>
      <c r="W264" s="134" t="n">
        <v>5500</v>
      </c>
      <c r="X264" s="8"/>
      <c r="Y264" s="134" t="n">
        <v>-841.64</v>
      </c>
    </row>
    <row r="265" customFormat="false" ht="15" hidden="false" customHeight="false" outlineLevel="0" collapsed="false">
      <c r="A265" s="8"/>
      <c r="B265" s="8"/>
      <c r="C265" s="8"/>
      <c r="D265" s="8"/>
      <c r="E265" s="8"/>
      <c r="F265" s="8"/>
      <c r="G265" s="143" t="s">
        <v>538</v>
      </c>
      <c r="H265" s="8"/>
      <c r="I265" s="145" t="n">
        <v>43249</v>
      </c>
      <c r="J265" s="8"/>
      <c r="K265" s="143" t="s">
        <v>748</v>
      </c>
      <c r="L265" s="8"/>
      <c r="M265" s="144"/>
      <c r="N265" s="8"/>
      <c r="O265" s="143" t="s">
        <v>540</v>
      </c>
      <c r="P265" s="8"/>
      <c r="Q265" s="143" t="s">
        <v>594</v>
      </c>
      <c r="R265" s="8"/>
      <c r="S265" s="143" t="s">
        <v>379</v>
      </c>
      <c r="T265" s="8"/>
      <c r="U265" s="134" t="n">
        <v>221</v>
      </c>
      <c r="V265" s="8"/>
      <c r="W265" s="8"/>
      <c r="X265" s="8"/>
      <c r="Y265" s="134" t="n">
        <v>-620.64</v>
      </c>
    </row>
    <row r="266" customFormat="false" ht="15.75" hidden="false" customHeight="false" outlineLevel="0" collapsed="false">
      <c r="A266" s="8"/>
      <c r="B266" s="8"/>
      <c r="C266" s="8"/>
      <c r="D266" s="8"/>
      <c r="E266" s="8"/>
      <c r="F266" s="8"/>
      <c r="G266" s="143" t="s">
        <v>538</v>
      </c>
      <c r="H266" s="8"/>
      <c r="I266" s="145" t="n">
        <v>43249</v>
      </c>
      <c r="J266" s="8"/>
      <c r="K266" s="143" t="s">
        <v>593</v>
      </c>
      <c r="L266" s="8"/>
      <c r="M266" s="144"/>
      <c r="N266" s="8"/>
      <c r="O266" s="143" t="s">
        <v>540</v>
      </c>
      <c r="P266" s="8"/>
      <c r="Q266" s="143" t="s">
        <v>594</v>
      </c>
      <c r="R266" s="8"/>
      <c r="S266" s="143" t="s">
        <v>374</v>
      </c>
      <c r="T266" s="8"/>
      <c r="U266" s="135" t="n">
        <v>5500</v>
      </c>
      <c r="V266" s="8"/>
      <c r="W266" s="146"/>
      <c r="X266" s="8"/>
      <c r="Y266" s="135" t="n">
        <v>4879.36</v>
      </c>
    </row>
    <row r="267" customFormat="false" ht="15" hidden="false" customHeight="false" outlineLevel="0" collapsed="false">
      <c r="A267" s="8"/>
      <c r="B267" s="143" t="s">
        <v>821</v>
      </c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144"/>
      <c r="N267" s="8"/>
      <c r="O267" s="8"/>
      <c r="P267" s="8"/>
      <c r="Q267" s="8"/>
      <c r="R267" s="8"/>
      <c r="S267" s="8"/>
      <c r="T267" s="8"/>
      <c r="U267" s="134" t="n">
        <v>91007.3</v>
      </c>
      <c r="V267" s="8"/>
      <c r="W267" s="134" t="n">
        <v>91007.3</v>
      </c>
      <c r="X267" s="8"/>
      <c r="Y267" s="134" t="n">
        <v>4879.36</v>
      </c>
    </row>
    <row r="268" customFormat="false" ht="15" hidden="false" customHeight="false" outlineLevel="0" collapsed="false">
      <c r="A268" s="14"/>
      <c r="B268" s="48" t="s">
        <v>822</v>
      </c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1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2" t="n">
        <v>0</v>
      </c>
    </row>
    <row r="269" customFormat="false" ht="15" hidden="false" customHeight="false" outlineLevel="0" collapsed="false">
      <c r="A269" s="8"/>
      <c r="B269" s="143" t="s">
        <v>823</v>
      </c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144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134" t="n">
        <v>0</v>
      </c>
    </row>
    <row r="270" customFormat="false" ht="15" hidden="false" customHeight="false" outlineLevel="0" collapsed="false">
      <c r="A270" s="14"/>
      <c r="B270" s="48" t="s">
        <v>384</v>
      </c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1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2" t="n">
        <v>45525.43</v>
      </c>
    </row>
    <row r="271" customFormat="false" ht="15" hidden="false" customHeight="false" outlineLevel="0" collapsed="false">
      <c r="A271" s="14"/>
      <c r="B271" s="14"/>
      <c r="C271" s="48" t="s">
        <v>385</v>
      </c>
      <c r="D271" s="14"/>
      <c r="E271" s="14"/>
      <c r="F271" s="14"/>
      <c r="G271" s="14"/>
      <c r="H271" s="14"/>
      <c r="I271" s="14"/>
      <c r="J271" s="14"/>
      <c r="K271" s="14"/>
      <c r="L271" s="14"/>
      <c r="M271" s="141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2" t="n">
        <v>16721.51</v>
      </c>
    </row>
    <row r="272" customFormat="false" ht="15" hidden="false" customHeight="false" outlineLevel="0" collapsed="false">
      <c r="A272" s="8"/>
      <c r="B272" s="8"/>
      <c r="C272" s="143" t="s">
        <v>824</v>
      </c>
      <c r="D272" s="8"/>
      <c r="E272" s="8"/>
      <c r="F272" s="8"/>
      <c r="G272" s="8"/>
      <c r="H272" s="8"/>
      <c r="I272" s="8"/>
      <c r="J272" s="8"/>
      <c r="K272" s="8"/>
      <c r="L272" s="8"/>
      <c r="M272" s="144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134" t="n">
        <v>16721.51</v>
      </c>
    </row>
    <row r="273" customFormat="false" ht="15" hidden="false" customHeight="false" outlineLevel="0" collapsed="false">
      <c r="A273" s="14"/>
      <c r="B273" s="14"/>
      <c r="C273" s="48" t="s">
        <v>386</v>
      </c>
      <c r="D273" s="14"/>
      <c r="E273" s="14"/>
      <c r="F273" s="14"/>
      <c r="G273" s="14"/>
      <c r="H273" s="14"/>
      <c r="I273" s="14"/>
      <c r="J273" s="14"/>
      <c r="K273" s="14"/>
      <c r="L273" s="14"/>
      <c r="M273" s="141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2" t="n">
        <v>28803.92</v>
      </c>
    </row>
    <row r="274" customFormat="false" ht="15" hidden="false" customHeight="false" outlineLevel="0" collapsed="false">
      <c r="A274" s="8"/>
      <c r="B274" s="8"/>
      <c r="C274" s="143" t="s">
        <v>825</v>
      </c>
      <c r="D274" s="8"/>
      <c r="E274" s="8"/>
      <c r="F274" s="8"/>
      <c r="G274" s="8"/>
      <c r="H274" s="8"/>
      <c r="I274" s="8"/>
      <c r="J274" s="8"/>
      <c r="K274" s="8"/>
      <c r="L274" s="8"/>
      <c r="M274" s="144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134" t="n">
        <v>28803.92</v>
      </c>
    </row>
    <row r="275" customFormat="false" ht="15" hidden="false" customHeight="false" outlineLevel="0" collapsed="false">
      <c r="A275" s="14"/>
      <c r="B275" s="14"/>
      <c r="C275" s="48" t="s">
        <v>826</v>
      </c>
      <c r="D275" s="14"/>
      <c r="E275" s="14"/>
      <c r="F275" s="14"/>
      <c r="G275" s="14"/>
      <c r="H275" s="14"/>
      <c r="I275" s="14"/>
      <c r="J275" s="14"/>
      <c r="K275" s="14"/>
      <c r="L275" s="14"/>
      <c r="M275" s="141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2" t="n">
        <v>0</v>
      </c>
    </row>
    <row r="276" customFormat="false" ht="15.75" hidden="false" customHeight="false" outlineLevel="0" collapsed="false">
      <c r="A276" s="8"/>
      <c r="B276" s="8"/>
      <c r="C276" s="143" t="s">
        <v>827</v>
      </c>
      <c r="D276" s="8"/>
      <c r="E276" s="8"/>
      <c r="F276" s="8"/>
      <c r="G276" s="8"/>
      <c r="H276" s="8"/>
      <c r="I276" s="8"/>
      <c r="J276" s="8"/>
      <c r="K276" s="8"/>
      <c r="L276" s="8"/>
      <c r="M276" s="144"/>
      <c r="N276" s="8"/>
      <c r="O276" s="8"/>
      <c r="P276" s="8"/>
      <c r="Q276" s="8"/>
      <c r="R276" s="8"/>
      <c r="S276" s="8"/>
      <c r="T276" s="8"/>
      <c r="U276" s="146"/>
      <c r="V276" s="8"/>
      <c r="W276" s="146"/>
      <c r="X276" s="8"/>
      <c r="Y276" s="135" t="n">
        <v>0</v>
      </c>
    </row>
    <row r="277" customFormat="false" ht="15" hidden="false" customHeight="false" outlineLevel="0" collapsed="false">
      <c r="A277" s="8"/>
      <c r="B277" s="143" t="s">
        <v>387</v>
      </c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144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134" t="n">
        <v>45525.43</v>
      </c>
    </row>
    <row r="278" customFormat="false" ht="15" hidden="false" customHeight="false" outlineLevel="0" collapsed="false">
      <c r="A278" s="14"/>
      <c r="B278" s="48" t="s">
        <v>388</v>
      </c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1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2" t="n">
        <v>1708.9</v>
      </c>
    </row>
    <row r="279" customFormat="false" ht="15" hidden="false" customHeight="false" outlineLevel="0" collapsed="false">
      <c r="A279" s="14"/>
      <c r="B279" s="14"/>
      <c r="C279" s="48" t="s">
        <v>828</v>
      </c>
      <c r="D279" s="14"/>
      <c r="E279" s="14"/>
      <c r="F279" s="14"/>
      <c r="G279" s="14"/>
      <c r="H279" s="14"/>
      <c r="I279" s="14"/>
      <c r="J279" s="14"/>
      <c r="K279" s="14"/>
      <c r="L279" s="14"/>
      <c r="M279" s="141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2" t="n">
        <v>0</v>
      </c>
    </row>
    <row r="280" customFormat="false" ht="15" hidden="false" customHeight="false" outlineLevel="0" collapsed="false">
      <c r="A280" s="8"/>
      <c r="B280" s="8"/>
      <c r="C280" s="143" t="s">
        <v>829</v>
      </c>
      <c r="D280" s="8"/>
      <c r="E280" s="8"/>
      <c r="F280" s="8"/>
      <c r="G280" s="8"/>
      <c r="H280" s="8"/>
      <c r="I280" s="8"/>
      <c r="J280" s="8"/>
      <c r="K280" s="8"/>
      <c r="L280" s="8"/>
      <c r="M280" s="144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134" t="n">
        <v>0</v>
      </c>
    </row>
    <row r="281" customFormat="false" ht="15" hidden="false" customHeight="false" outlineLevel="0" collapsed="false">
      <c r="A281" s="14"/>
      <c r="B281" s="14"/>
      <c r="C281" s="48" t="s">
        <v>830</v>
      </c>
      <c r="D281" s="14"/>
      <c r="E281" s="14"/>
      <c r="F281" s="14"/>
      <c r="G281" s="14"/>
      <c r="H281" s="14"/>
      <c r="I281" s="14"/>
      <c r="J281" s="14"/>
      <c r="K281" s="14"/>
      <c r="L281" s="14"/>
      <c r="M281" s="141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2" t="n">
        <v>0</v>
      </c>
    </row>
    <row r="282" customFormat="false" ht="15" hidden="false" customHeight="false" outlineLevel="0" collapsed="false">
      <c r="A282" s="8"/>
      <c r="B282" s="8"/>
      <c r="C282" s="143" t="s">
        <v>831</v>
      </c>
      <c r="D282" s="8"/>
      <c r="E282" s="8"/>
      <c r="F282" s="8"/>
      <c r="G282" s="8"/>
      <c r="H282" s="8"/>
      <c r="I282" s="8"/>
      <c r="J282" s="8"/>
      <c r="K282" s="8"/>
      <c r="L282" s="8"/>
      <c r="M282" s="144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134" t="n">
        <v>0</v>
      </c>
    </row>
    <row r="283" customFormat="false" ht="15" hidden="false" customHeight="false" outlineLevel="0" collapsed="false">
      <c r="A283" s="14"/>
      <c r="B283" s="14"/>
      <c r="C283" s="48" t="s">
        <v>389</v>
      </c>
      <c r="D283" s="14"/>
      <c r="E283" s="14"/>
      <c r="F283" s="14"/>
      <c r="G283" s="14"/>
      <c r="H283" s="14"/>
      <c r="I283" s="14"/>
      <c r="J283" s="14"/>
      <c r="K283" s="14"/>
      <c r="L283" s="14"/>
      <c r="M283" s="141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2" t="n">
        <v>1708.9</v>
      </c>
    </row>
    <row r="284" customFormat="false" ht="15" hidden="false" customHeight="false" outlineLevel="0" collapsed="false">
      <c r="A284" s="8"/>
      <c r="B284" s="8"/>
      <c r="C284" s="143" t="s">
        <v>832</v>
      </c>
      <c r="D284" s="8"/>
      <c r="E284" s="8"/>
      <c r="F284" s="8"/>
      <c r="G284" s="8"/>
      <c r="H284" s="8"/>
      <c r="I284" s="8"/>
      <c r="J284" s="8"/>
      <c r="K284" s="8"/>
      <c r="L284" s="8"/>
      <c r="M284" s="144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134" t="n">
        <v>1708.9</v>
      </c>
    </row>
    <row r="285" customFormat="false" ht="15" hidden="false" customHeight="false" outlineLevel="0" collapsed="false">
      <c r="A285" s="14"/>
      <c r="B285" s="14"/>
      <c r="C285" s="48" t="s">
        <v>833</v>
      </c>
      <c r="D285" s="14"/>
      <c r="E285" s="14"/>
      <c r="F285" s="14"/>
      <c r="G285" s="14"/>
      <c r="H285" s="14"/>
      <c r="I285" s="14"/>
      <c r="J285" s="14"/>
      <c r="K285" s="14"/>
      <c r="L285" s="14"/>
      <c r="M285" s="141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2" t="n">
        <v>0</v>
      </c>
    </row>
    <row r="286" customFormat="false" ht="15.75" hidden="false" customHeight="false" outlineLevel="0" collapsed="false">
      <c r="A286" s="8"/>
      <c r="B286" s="8"/>
      <c r="C286" s="143" t="s">
        <v>834</v>
      </c>
      <c r="D286" s="8"/>
      <c r="E286" s="8"/>
      <c r="F286" s="8"/>
      <c r="G286" s="8"/>
      <c r="H286" s="8"/>
      <c r="I286" s="8"/>
      <c r="J286" s="8"/>
      <c r="K286" s="8"/>
      <c r="L286" s="8"/>
      <c r="M286" s="144"/>
      <c r="N286" s="8"/>
      <c r="O286" s="8"/>
      <c r="P286" s="8"/>
      <c r="Q286" s="8"/>
      <c r="R286" s="8"/>
      <c r="S286" s="8"/>
      <c r="T286" s="8"/>
      <c r="U286" s="146"/>
      <c r="V286" s="8"/>
      <c r="W286" s="146"/>
      <c r="X286" s="8"/>
      <c r="Y286" s="135" t="n">
        <v>0</v>
      </c>
    </row>
    <row r="287" customFormat="false" ht="15" hidden="false" customHeight="false" outlineLevel="0" collapsed="false">
      <c r="A287" s="8"/>
      <c r="B287" s="143" t="s">
        <v>390</v>
      </c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144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134" t="n">
        <v>1708.9</v>
      </c>
    </row>
    <row r="288" customFormat="false" ht="15" hidden="false" customHeight="false" outlineLevel="0" collapsed="false">
      <c r="A288" s="14"/>
      <c r="B288" s="48" t="s">
        <v>835</v>
      </c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1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2" t="n">
        <v>0</v>
      </c>
    </row>
    <row r="289" customFormat="false" ht="15" hidden="false" customHeight="false" outlineLevel="0" collapsed="false">
      <c r="A289" s="8"/>
      <c r="B289" s="143" t="s">
        <v>836</v>
      </c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144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134" t="n">
        <v>0</v>
      </c>
    </row>
    <row r="290" customFormat="false" ht="15" hidden="false" customHeight="false" outlineLevel="0" collapsed="false">
      <c r="A290" s="14"/>
      <c r="B290" s="48" t="s">
        <v>837</v>
      </c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1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2" t="n">
        <v>0</v>
      </c>
    </row>
    <row r="291" customFormat="false" ht="15" hidden="false" customHeight="false" outlineLevel="0" collapsed="false">
      <c r="A291" s="8"/>
      <c r="B291" s="143" t="s">
        <v>838</v>
      </c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144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134" t="n">
        <v>0</v>
      </c>
    </row>
    <row r="292" customFormat="false" ht="15" hidden="false" customHeight="false" outlineLevel="0" collapsed="false">
      <c r="A292" s="14"/>
      <c r="B292" s="48" t="s">
        <v>392</v>
      </c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1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2" t="n">
        <v>68398.33</v>
      </c>
    </row>
    <row r="293" customFormat="false" ht="15" hidden="false" customHeight="false" outlineLevel="0" collapsed="false">
      <c r="A293" s="8"/>
      <c r="B293" s="8"/>
      <c r="C293" s="8"/>
      <c r="D293" s="8"/>
      <c r="E293" s="8"/>
      <c r="F293" s="8"/>
      <c r="G293" s="143" t="s">
        <v>839</v>
      </c>
      <c r="H293" s="8"/>
      <c r="I293" s="145" t="n">
        <v>43235</v>
      </c>
      <c r="J293" s="8"/>
      <c r="K293" s="143" t="s">
        <v>840</v>
      </c>
      <c r="L293" s="8"/>
      <c r="M293" s="144"/>
      <c r="N293" s="8"/>
      <c r="O293" s="143" t="s">
        <v>789</v>
      </c>
      <c r="P293" s="8"/>
      <c r="Q293" s="143" t="s">
        <v>841</v>
      </c>
      <c r="R293" s="8"/>
      <c r="S293" s="143" t="s">
        <v>409</v>
      </c>
      <c r="T293" s="8"/>
      <c r="U293" s="134" t="n">
        <v>258</v>
      </c>
      <c r="V293" s="8"/>
      <c r="W293" s="8"/>
      <c r="X293" s="8"/>
      <c r="Y293" s="134" t="n">
        <v>68656.33</v>
      </c>
    </row>
    <row r="294" customFormat="false" ht="15" hidden="false" customHeight="false" outlineLevel="0" collapsed="false">
      <c r="A294" s="8"/>
      <c r="B294" s="8"/>
      <c r="C294" s="8"/>
      <c r="D294" s="8"/>
      <c r="E294" s="8"/>
      <c r="F294" s="8"/>
      <c r="G294" s="143" t="s">
        <v>538</v>
      </c>
      <c r="H294" s="8"/>
      <c r="I294" s="145" t="n">
        <v>43235</v>
      </c>
      <c r="J294" s="8"/>
      <c r="K294" s="143" t="s">
        <v>842</v>
      </c>
      <c r="L294" s="8"/>
      <c r="M294" s="147" t="s">
        <v>843</v>
      </c>
      <c r="N294" s="8"/>
      <c r="O294" s="143" t="s">
        <v>789</v>
      </c>
      <c r="P294" s="8"/>
      <c r="Q294" s="143" t="s">
        <v>844</v>
      </c>
      <c r="R294" s="8"/>
      <c r="S294" s="143" t="s">
        <v>545</v>
      </c>
      <c r="T294" s="8"/>
      <c r="U294" s="8"/>
      <c r="V294" s="8"/>
      <c r="W294" s="134" t="n">
        <v>258</v>
      </c>
      <c r="X294" s="8"/>
      <c r="Y294" s="134" t="n">
        <v>68398.33</v>
      </c>
    </row>
    <row r="295" customFormat="false" ht="15" hidden="false" customHeight="false" outlineLevel="0" collapsed="false">
      <c r="A295" s="8"/>
      <c r="B295" s="8"/>
      <c r="C295" s="8"/>
      <c r="D295" s="8"/>
      <c r="E295" s="8"/>
      <c r="F295" s="8"/>
      <c r="G295" s="143" t="s">
        <v>538</v>
      </c>
      <c r="H295" s="8"/>
      <c r="I295" s="145" t="n">
        <v>43251</v>
      </c>
      <c r="J295" s="8"/>
      <c r="K295" s="143" t="s">
        <v>845</v>
      </c>
      <c r="L295" s="8"/>
      <c r="M295" s="147" t="s">
        <v>843</v>
      </c>
      <c r="N295" s="8"/>
      <c r="O295" s="143" t="s">
        <v>846</v>
      </c>
      <c r="P295" s="8"/>
      <c r="Q295" s="143" t="s">
        <v>847</v>
      </c>
      <c r="R295" s="8"/>
      <c r="S295" s="143" t="s">
        <v>159</v>
      </c>
      <c r="T295" s="8"/>
      <c r="U295" s="8"/>
      <c r="V295" s="8"/>
      <c r="W295" s="134" t="n">
        <v>645.67</v>
      </c>
      <c r="X295" s="8"/>
      <c r="Y295" s="134" t="n">
        <v>67752.66</v>
      </c>
    </row>
    <row r="296" customFormat="false" ht="15" hidden="false" customHeight="false" outlineLevel="0" collapsed="false">
      <c r="A296" s="8"/>
      <c r="B296" s="8"/>
      <c r="C296" s="8"/>
      <c r="D296" s="8"/>
      <c r="E296" s="8"/>
      <c r="F296" s="8"/>
      <c r="G296" s="143" t="s">
        <v>538</v>
      </c>
      <c r="H296" s="8"/>
      <c r="I296" s="145" t="n">
        <v>43251</v>
      </c>
      <c r="J296" s="8"/>
      <c r="K296" s="143" t="s">
        <v>848</v>
      </c>
      <c r="L296" s="8"/>
      <c r="M296" s="147" t="s">
        <v>843</v>
      </c>
      <c r="N296" s="8"/>
      <c r="O296" s="143" t="s">
        <v>849</v>
      </c>
      <c r="P296" s="8"/>
      <c r="Q296" s="143" t="s">
        <v>850</v>
      </c>
      <c r="R296" s="8"/>
      <c r="S296" s="143" t="s">
        <v>327</v>
      </c>
      <c r="T296" s="8"/>
      <c r="U296" s="8"/>
      <c r="V296" s="8"/>
      <c r="W296" s="134" t="n">
        <v>28230</v>
      </c>
      <c r="X296" s="8"/>
      <c r="Y296" s="134" t="n">
        <v>39522.66</v>
      </c>
    </row>
    <row r="297" customFormat="false" ht="15" hidden="false" customHeight="false" outlineLevel="0" collapsed="false">
      <c r="A297" s="8"/>
      <c r="B297" s="8"/>
      <c r="C297" s="8"/>
      <c r="D297" s="8"/>
      <c r="E297" s="8"/>
      <c r="F297" s="8"/>
      <c r="G297" s="143" t="s">
        <v>538</v>
      </c>
      <c r="H297" s="8"/>
      <c r="I297" s="145" t="n">
        <v>43251</v>
      </c>
      <c r="J297" s="8"/>
      <c r="K297" s="143" t="s">
        <v>851</v>
      </c>
      <c r="L297" s="8"/>
      <c r="M297" s="147" t="s">
        <v>843</v>
      </c>
      <c r="N297" s="8"/>
      <c r="O297" s="143" t="s">
        <v>852</v>
      </c>
      <c r="P297" s="8"/>
      <c r="Q297" s="143" t="s">
        <v>853</v>
      </c>
      <c r="R297" s="8"/>
      <c r="S297" s="143" t="s">
        <v>335</v>
      </c>
      <c r="T297" s="8"/>
      <c r="U297" s="8"/>
      <c r="V297" s="8"/>
      <c r="W297" s="134" t="n">
        <v>1468</v>
      </c>
      <c r="X297" s="8"/>
      <c r="Y297" s="134" t="n">
        <v>38054.66</v>
      </c>
    </row>
    <row r="298" customFormat="false" ht="15.75" hidden="false" customHeight="false" outlineLevel="0" collapsed="false">
      <c r="A298" s="8"/>
      <c r="B298" s="8"/>
      <c r="C298" s="8"/>
      <c r="D298" s="8"/>
      <c r="E298" s="8"/>
      <c r="F298" s="8"/>
      <c r="G298" s="143" t="s">
        <v>538</v>
      </c>
      <c r="H298" s="8"/>
      <c r="I298" s="145" t="n">
        <v>43251</v>
      </c>
      <c r="J298" s="8"/>
      <c r="K298" s="143" t="s">
        <v>854</v>
      </c>
      <c r="L298" s="8"/>
      <c r="M298" s="147" t="s">
        <v>843</v>
      </c>
      <c r="N298" s="8"/>
      <c r="O298" s="143" t="s">
        <v>855</v>
      </c>
      <c r="P298" s="8"/>
      <c r="Q298" s="143" t="s">
        <v>856</v>
      </c>
      <c r="R298" s="8"/>
      <c r="S298" s="143" t="s">
        <v>149</v>
      </c>
      <c r="T298" s="8"/>
      <c r="U298" s="146"/>
      <c r="V298" s="8"/>
      <c r="W298" s="135" t="n">
        <v>962.33</v>
      </c>
      <c r="X298" s="8"/>
      <c r="Y298" s="135" t="n">
        <v>37092.33</v>
      </c>
    </row>
    <row r="299" customFormat="false" ht="15" hidden="false" customHeight="false" outlineLevel="0" collapsed="false">
      <c r="A299" s="8"/>
      <c r="B299" s="143" t="s">
        <v>857</v>
      </c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144"/>
      <c r="N299" s="8"/>
      <c r="O299" s="8"/>
      <c r="P299" s="8"/>
      <c r="Q299" s="8"/>
      <c r="R299" s="8"/>
      <c r="S299" s="8"/>
      <c r="T299" s="8"/>
      <c r="U299" s="134" t="n">
        <v>258</v>
      </c>
      <c r="V299" s="8"/>
      <c r="W299" s="134" t="n">
        <v>31564</v>
      </c>
      <c r="X299" s="8"/>
      <c r="Y299" s="134" t="n">
        <v>37092.33</v>
      </c>
    </row>
    <row r="300" customFormat="false" ht="15" hidden="false" customHeight="false" outlineLevel="0" collapsed="false">
      <c r="A300" s="14"/>
      <c r="B300" s="48" t="s">
        <v>858</v>
      </c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1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2" t="n">
        <v>0</v>
      </c>
    </row>
    <row r="301" customFormat="false" ht="15" hidden="false" customHeight="false" outlineLevel="0" collapsed="false">
      <c r="A301" s="8"/>
      <c r="B301" s="143" t="s">
        <v>859</v>
      </c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144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134" t="n">
        <v>0</v>
      </c>
    </row>
    <row r="302" customFormat="false" ht="15" hidden="false" customHeight="false" outlineLevel="0" collapsed="false">
      <c r="A302" s="14"/>
      <c r="B302" s="48" t="s">
        <v>860</v>
      </c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1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2" t="n">
        <v>0</v>
      </c>
    </row>
    <row r="303" customFormat="false" ht="15" hidden="false" customHeight="false" outlineLevel="0" collapsed="false">
      <c r="A303" s="8"/>
      <c r="B303" s="143" t="s">
        <v>861</v>
      </c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144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134" t="n">
        <v>0</v>
      </c>
    </row>
    <row r="304" customFormat="false" ht="15" hidden="false" customHeight="false" outlineLevel="0" collapsed="false">
      <c r="A304" s="14"/>
      <c r="B304" s="48" t="s">
        <v>394</v>
      </c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1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2" t="n">
        <v>383228.04</v>
      </c>
    </row>
    <row r="305" customFormat="false" ht="15" hidden="false" customHeight="false" outlineLevel="0" collapsed="false">
      <c r="A305" s="14"/>
      <c r="B305" s="14"/>
      <c r="C305" s="48" t="s">
        <v>395</v>
      </c>
      <c r="D305" s="14"/>
      <c r="E305" s="14"/>
      <c r="F305" s="14"/>
      <c r="G305" s="14"/>
      <c r="H305" s="14"/>
      <c r="I305" s="14"/>
      <c r="J305" s="14"/>
      <c r="K305" s="14"/>
      <c r="L305" s="14"/>
      <c r="M305" s="141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2" t="n">
        <v>383228.04</v>
      </c>
    </row>
    <row r="306" customFormat="false" ht="15" hidden="false" customHeight="false" outlineLevel="0" collapsed="false">
      <c r="A306" s="8"/>
      <c r="B306" s="8"/>
      <c r="C306" s="143" t="s">
        <v>862</v>
      </c>
      <c r="D306" s="8"/>
      <c r="E306" s="8"/>
      <c r="F306" s="8"/>
      <c r="G306" s="8"/>
      <c r="H306" s="8"/>
      <c r="I306" s="8"/>
      <c r="J306" s="8"/>
      <c r="K306" s="8"/>
      <c r="L306" s="8"/>
      <c r="M306" s="144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134" t="n">
        <v>383228.04</v>
      </c>
    </row>
    <row r="307" customFormat="false" ht="15" hidden="false" customHeight="false" outlineLevel="0" collapsed="false">
      <c r="A307" s="14"/>
      <c r="B307" s="14"/>
      <c r="C307" s="48" t="s">
        <v>863</v>
      </c>
      <c r="D307" s="14"/>
      <c r="E307" s="14"/>
      <c r="F307" s="14"/>
      <c r="G307" s="14"/>
      <c r="H307" s="14"/>
      <c r="I307" s="14"/>
      <c r="J307" s="14"/>
      <c r="K307" s="14"/>
      <c r="L307" s="14"/>
      <c r="M307" s="141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2" t="n">
        <v>0</v>
      </c>
    </row>
    <row r="308" customFormat="false" ht="15.75" hidden="false" customHeight="false" outlineLevel="0" collapsed="false">
      <c r="A308" s="8"/>
      <c r="B308" s="8"/>
      <c r="C308" s="143" t="s">
        <v>864</v>
      </c>
      <c r="D308" s="8"/>
      <c r="E308" s="8"/>
      <c r="F308" s="8"/>
      <c r="G308" s="8"/>
      <c r="H308" s="8"/>
      <c r="I308" s="8"/>
      <c r="J308" s="8"/>
      <c r="K308" s="8"/>
      <c r="L308" s="8"/>
      <c r="M308" s="144"/>
      <c r="N308" s="8"/>
      <c r="O308" s="8"/>
      <c r="P308" s="8"/>
      <c r="Q308" s="8"/>
      <c r="R308" s="8"/>
      <c r="S308" s="8"/>
      <c r="T308" s="8"/>
      <c r="U308" s="146"/>
      <c r="V308" s="8"/>
      <c r="W308" s="146"/>
      <c r="X308" s="8"/>
      <c r="Y308" s="135" t="n">
        <v>0</v>
      </c>
    </row>
    <row r="309" customFormat="false" ht="15" hidden="false" customHeight="false" outlineLevel="0" collapsed="false">
      <c r="A309" s="8"/>
      <c r="B309" s="143" t="s">
        <v>396</v>
      </c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144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134" t="n">
        <v>383228.04</v>
      </c>
    </row>
    <row r="310" customFormat="false" ht="15" hidden="false" customHeight="false" outlineLevel="0" collapsed="false">
      <c r="A310" s="14"/>
      <c r="B310" s="48" t="s">
        <v>397</v>
      </c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1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2" t="n">
        <v>69754.56</v>
      </c>
    </row>
    <row r="311" customFormat="false" ht="15" hidden="false" customHeight="false" outlineLevel="0" collapsed="false">
      <c r="A311" s="8"/>
      <c r="B311" s="143" t="s">
        <v>865</v>
      </c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144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134" t="n">
        <v>69754.56</v>
      </c>
    </row>
    <row r="312" customFormat="false" ht="15" hidden="false" customHeight="false" outlineLevel="0" collapsed="false">
      <c r="A312" s="14"/>
      <c r="B312" s="48" t="s">
        <v>398</v>
      </c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1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2" t="n">
        <v>-418411.15</v>
      </c>
    </row>
    <row r="313" customFormat="false" ht="15" hidden="false" customHeight="false" outlineLevel="0" collapsed="false">
      <c r="A313" s="8"/>
      <c r="B313" s="143" t="s">
        <v>866</v>
      </c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144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134" t="n">
        <v>-418411.15</v>
      </c>
    </row>
    <row r="314" customFormat="false" ht="15" hidden="false" customHeight="false" outlineLevel="0" collapsed="false">
      <c r="A314" s="14"/>
      <c r="B314" s="48" t="s">
        <v>399</v>
      </c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1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2" t="n">
        <v>416997.41</v>
      </c>
    </row>
    <row r="315" customFormat="false" ht="15" hidden="false" customHeight="false" outlineLevel="0" collapsed="false">
      <c r="A315" s="14"/>
      <c r="B315" s="14"/>
      <c r="C315" s="48" t="s">
        <v>400</v>
      </c>
      <c r="D315" s="14"/>
      <c r="E315" s="14"/>
      <c r="F315" s="14"/>
      <c r="G315" s="14"/>
      <c r="H315" s="14"/>
      <c r="I315" s="14"/>
      <c r="J315" s="14"/>
      <c r="K315" s="14"/>
      <c r="L315" s="14"/>
      <c r="M315" s="141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2" t="n">
        <v>78651.73</v>
      </c>
    </row>
    <row r="316" customFormat="false" ht="15" hidden="false" customHeight="false" outlineLevel="0" collapsed="false">
      <c r="A316" s="8"/>
      <c r="B316" s="8"/>
      <c r="C316" s="143" t="s">
        <v>867</v>
      </c>
      <c r="D316" s="8"/>
      <c r="E316" s="8"/>
      <c r="F316" s="8"/>
      <c r="G316" s="8"/>
      <c r="H316" s="8"/>
      <c r="I316" s="8"/>
      <c r="J316" s="8"/>
      <c r="K316" s="8"/>
      <c r="L316" s="8"/>
      <c r="M316" s="144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134" t="n">
        <v>78651.73</v>
      </c>
    </row>
    <row r="317" customFormat="false" ht="15" hidden="false" customHeight="false" outlineLevel="0" collapsed="false">
      <c r="A317" s="14"/>
      <c r="B317" s="14"/>
      <c r="C317" s="48" t="s">
        <v>401</v>
      </c>
      <c r="D317" s="14"/>
      <c r="E317" s="14"/>
      <c r="F317" s="14"/>
      <c r="G317" s="14"/>
      <c r="H317" s="14"/>
      <c r="I317" s="14"/>
      <c r="J317" s="14"/>
      <c r="K317" s="14"/>
      <c r="L317" s="14"/>
      <c r="M317" s="141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2" t="n">
        <v>89090.74</v>
      </c>
    </row>
    <row r="318" customFormat="false" ht="15" hidden="false" customHeight="false" outlineLevel="0" collapsed="false">
      <c r="A318" s="8"/>
      <c r="B318" s="8"/>
      <c r="C318" s="143" t="s">
        <v>868</v>
      </c>
      <c r="D318" s="8"/>
      <c r="E318" s="8"/>
      <c r="F318" s="8"/>
      <c r="G318" s="8"/>
      <c r="H318" s="8"/>
      <c r="I318" s="8"/>
      <c r="J318" s="8"/>
      <c r="K318" s="8"/>
      <c r="L318" s="8"/>
      <c r="M318" s="144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134" t="n">
        <v>89090.74</v>
      </c>
    </row>
    <row r="319" customFormat="false" ht="15" hidden="false" customHeight="false" outlineLevel="0" collapsed="false">
      <c r="A319" s="14"/>
      <c r="B319" s="14"/>
      <c r="C319" s="48" t="s">
        <v>402</v>
      </c>
      <c r="D319" s="14"/>
      <c r="E319" s="14"/>
      <c r="F319" s="14"/>
      <c r="G319" s="14"/>
      <c r="H319" s="14"/>
      <c r="I319" s="14"/>
      <c r="J319" s="14"/>
      <c r="K319" s="14"/>
      <c r="L319" s="14"/>
      <c r="M319" s="141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2" t="n">
        <v>243254.94</v>
      </c>
    </row>
    <row r="320" customFormat="false" ht="15" hidden="false" customHeight="false" outlineLevel="0" collapsed="false">
      <c r="A320" s="8"/>
      <c r="B320" s="8"/>
      <c r="C320" s="143" t="s">
        <v>869</v>
      </c>
      <c r="D320" s="8"/>
      <c r="E320" s="8"/>
      <c r="F320" s="8"/>
      <c r="G320" s="8"/>
      <c r="H320" s="8"/>
      <c r="I320" s="8"/>
      <c r="J320" s="8"/>
      <c r="K320" s="8"/>
      <c r="L320" s="8"/>
      <c r="M320" s="144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134" t="n">
        <v>243254.94</v>
      </c>
    </row>
    <row r="321" customFormat="false" ht="15" hidden="false" customHeight="false" outlineLevel="0" collapsed="false">
      <c r="A321" s="14"/>
      <c r="B321" s="14"/>
      <c r="C321" s="48" t="s">
        <v>403</v>
      </c>
      <c r="D321" s="14"/>
      <c r="E321" s="14"/>
      <c r="F321" s="14"/>
      <c r="G321" s="14"/>
      <c r="H321" s="14"/>
      <c r="I321" s="14"/>
      <c r="J321" s="14"/>
      <c r="K321" s="14"/>
      <c r="L321" s="14"/>
      <c r="M321" s="141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2" t="n">
        <v>6000</v>
      </c>
    </row>
    <row r="322" customFormat="false" ht="15" hidden="false" customHeight="false" outlineLevel="0" collapsed="false">
      <c r="A322" s="8"/>
      <c r="B322" s="8"/>
      <c r="C322" s="143" t="s">
        <v>870</v>
      </c>
      <c r="D322" s="8"/>
      <c r="E322" s="8"/>
      <c r="F322" s="8"/>
      <c r="G322" s="8"/>
      <c r="H322" s="8"/>
      <c r="I322" s="8"/>
      <c r="J322" s="8"/>
      <c r="K322" s="8"/>
      <c r="L322" s="8"/>
      <c r="M322" s="144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134" t="n">
        <v>6000</v>
      </c>
    </row>
    <row r="323" customFormat="false" ht="15" hidden="false" customHeight="false" outlineLevel="0" collapsed="false">
      <c r="A323" s="14"/>
      <c r="B323" s="14"/>
      <c r="C323" s="48" t="s">
        <v>871</v>
      </c>
      <c r="D323" s="14"/>
      <c r="E323" s="14"/>
      <c r="F323" s="14"/>
      <c r="G323" s="14"/>
      <c r="H323" s="14"/>
      <c r="I323" s="14"/>
      <c r="J323" s="14"/>
      <c r="K323" s="14"/>
      <c r="L323" s="14"/>
      <c r="M323" s="141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2" t="n">
        <v>0</v>
      </c>
    </row>
    <row r="324" customFormat="false" ht="15.75" hidden="false" customHeight="false" outlineLevel="0" collapsed="false">
      <c r="A324" s="8"/>
      <c r="B324" s="8"/>
      <c r="C324" s="143" t="s">
        <v>872</v>
      </c>
      <c r="D324" s="8"/>
      <c r="E324" s="8"/>
      <c r="F324" s="8"/>
      <c r="G324" s="8"/>
      <c r="H324" s="8"/>
      <c r="I324" s="8"/>
      <c r="J324" s="8"/>
      <c r="K324" s="8"/>
      <c r="L324" s="8"/>
      <c r="M324" s="144"/>
      <c r="N324" s="8"/>
      <c r="O324" s="8"/>
      <c r="P324" s="8"/>
      <c r="Q324" s="8"/>
      <c r="R324" s="8"/>
      <c r="S324" s="8"/>
      <c r="T324" s="8"/>
      <c r="U324" s="146"/>
      <c r="V324" s="8"/>
      <c r="W324" s="146"/>
      <c r="X324" s="8"/>
      <c r="Y324" s="135" t="n">
        <v>0</v>
      </c>
    </row>
    <row r="325" customFormat="false" ht="15" hidden="false" customHeight="false" outlineLevel="0" collapsed="false">
      <c r="A325" s="8"/>
      <c r="B325" s="143" t="s">
        <v>404</v>
      </c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144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134" t="n">
        <v>416997.41</v>
      </c>
    </row>
    <row r="326" customFormat="false" ht="15" hidden="false" customHeight="false" outlineLevel="0" collapsed="false">
      <c r="A326" s="14"/>
      <c r="B326" s="48" t="s">
        <v>405</v>
      </c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1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2" t="n">
        <v>73600.62</v>
      </c>
    </row>
    <row r="327" customFormat="false" ht="15" hidden="false" customHeight="false" outlineLevel="0" collapsed="false">
      <c r="A327" s="8"/>
      <c r="B327" s="143" t="s">
        <v>873</v>
      </c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144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134" t="n">
        <v>73600.62</v>
      </c>
    </row>
    <row r="328" customFormat="false" ht="15" hidden="false" customHeight="false" outlineLevel="0" collapsed="false">
      <c r="A328" s="14"/>
      <c r="B328" s="48" t="s">
        <v>406</v>
      </c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1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2" t="n">
        <v>18581.62</v>
      </c>
    </row>
    <row r="329" customFormat="false" ht="15" hidden="false" customHeight="false" outlineLevel="0" collapsed="false">
      <c r="A329" s="8"/>
      <c r="B329" s="143" t="s">
        <v>874</v>
      </c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144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134" t="n">
        <v>18581.62</v>
      </c>
    </row>
    <row r="330" customFormat="false" ht="15" hidden="false" customHeight="false" outlineLevel="0" collapsed="false">
      <c r="A330" s="14"/>
      <c r="B330" s="48" t="s">
        <v>875</v>
      </c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1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2" t="n">
        <v>0</v>
      </c>
    </row>
    <row r="331" customFormat="false" ht="15" hidden="false" customHeight="false" outlineLevel="0" collapsed="false">
      <c r="A331" s="8"/>
      <c r="B331" s="143" t="s">
        <v>876</v>
      </c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144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134" t="n">
        <v>0</v>
      </c>
    </row>
    <row r="332" customFormat="false" ht="15" hidden="false" customHeight="false" outlineLevel="0" collapsed="false">
      <c r="A332" s="14"/>
      <c r="B332" s="48" t="s">
        <v>877</v>
      </c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1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2" t="n">
        <v>0</v>
      </c>
    </row>
    <row r="333" customFormat="false" ht="15" hidden="false" customHeight="false" outlineLevel="0" collapsed="false">
      <c r="A333" s="8"/>
      <c r="B333" s="143" t="s">
        <v>878</v>
      </c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144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134" t="n">
        <v>0</v>
      </c>
    </row>
    <row r="334" customFormat="false" ht="15" hidden="false" customHeight="false" outlineLevel="0" collapsed="false">
      <c r="A334" s="14"/>
      <c r="B334" s="48" t="s">
        <v>879</v>
      </c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1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2" t="n">
        <v>0</v>
      </c>
    </row>
    <row r="335" customFormat="false" ht="15" hidden="false" customHeight="false" outlineLevel="0" collapsed="false">
      <c r="A335" s="8"/>
      <c r="B335" s="143" t="s">
        <v>880</v>
      </c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144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134" t="n">
        <v>0</v>
      </c>
    </row>
    <row r="336" customFormat="false" ht="15" hidden="false" customHeight="false" outlineLevel="0" collapsed="false">
      <c r="A336" s="14"/>
      <c r="B336" s="48" t="s">
        <v>409</v>
      </c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1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2" t="n">
        <v>-87524.36</v>
      </c>
    </row>
    <row r="337" customFormat="false" ht="15" hidden="false" customHeight="false" outlineLevel="0" collapsed="false">
      <c r="A337" s="8"/>
      <c r="B337" s="8"/>
      <c r="C337" s="8"/>
      <c r="D337" s="8"/>
      <c r="E337" s="8"/>
      <c r="F337" s="8"/>
      <c r="G337" s="143" t="s">
        <v>839</v>
      </c>
      <c r="H337" s="8"/>
      <c r="I337" s="145" t="n">
        <v>43221</v>
      </c>
      <c r="J337" s="8"/>
      <c r="K337" s="143" t="s">
        <v>881</v>
      </c>
      <c r="L337" s="8"/>
      <c r="M337" s="144"/>
      <c r="N337" s="8"/>
      <c r="O337" s="143" t="s">
        <v>487</v>
      </c>
      <c r="P337" s="8"/>
      <c r="Q337" s="143" t="s">
        <v>882</v>
      </c>
      <c r="R337" s="8"/>
      <c r="S337" s="143" t="s">
        <v>311</v>
      </c>
      <c r="T337" s="8"/>
      <c r="U337" s="8"/>
      <c r="V337" s="8"/>
      <c r="W337" s="134" t="n">
        <v>5500</v>
      </c>
      <c r="X337" s="8"/>
      <c r="Y337" s="134" t="n">
        <v>-93024.36</v>
      </c>
    </row>
    <row r="338" customFormat="false" ht="15" hidden="false" customHeight="false" outlineLevel="0" collapsed="false">
      <c r="A338" s="8"/>
      <c r="B338" s="8"/>
      <c r="C338" s="8"/>
      <c r="D338" s="8"/>
      <c r="E338" s="8"/>
      <c r="F338" s="8"/>
      <c r="G338" s="143" t="s">
        <v>839</v>
      </c>
      <c r="H338" s="8"/>
      <c r="I338" s="145" t="n">
        <v>43221</v>
      </c>
      <c r="J338" s="8"/>
      <c r="K338" s="143" t="s">
        <v>883</v>
      </c>
      <c r="L338" s="8"/>
      <c r="M338" s="144"/>
      <c r="N338" s="8"/>
      <c r="O338" s="143" t="s">
        <v>527</v>
      </c>
      <c r="P338" s="8"/>
      <c r="Q338" s="143" t="s">
        <v>528</v>
      </c>
      <c r="R338" s="8"/>
      <c r="S338" s="143" t="s">
        <v>545</v>
      </c>
      <c r="T338" s="8"/>
      <c r="U338" s="8"/>
      <c r="V338" s="8"/>
      <c r="W338" s="134" t="n">
        <v>1436.25</v>
      </c>
      <c r="X338" s="8"/>
      <c r="Y338" s="134" t="n">
        <v>-94460.61</v>
      </c>
    </row>
    <row r="339" customFormat="false" ht="15" hidden="false" customHeight="false" outlineLevel="0" collapsed="false">
      <c r="A339" s="8"/>
      <c r="B339" s="8"/>
      <c r="C339" s="8"/>
      <c r="D339" s="8"/>
      <c r="E339" s="8"/>
      <c r="F339" s="8"/>
      <c r="G339" s="143" t="s">
        <v>839</v>
      </c>
      <c r="H339" s="8"/>
      <c r="I339" s="145" t="n">
        <v>43221</v>
      </c>
      <c r="J339" s="8"/>
      <c r="K339" s="143" t="s">
        <v>883</v>
      </c>
      <c r="L339" s="8"/>
      <c r="M339" s="144"/>
      <c r="N339" s="8"/>
      <c r="O339" s="143" t="s">
        <v>609</v>
      </c>
      <c r="P339" s="8"/>
      <c r="Q339" s="143" t="s">
        <v>884</v>
      </c>
      <c r="R339" s="8"/>
      <c r="S339" s="143" t="s">
        <v>190</v>
      </c>
      <c r="T339" s="8"/>
      <c r="U339" s="134" t="n">
        <v>0</v>
      </c>
      <c r="V339" s="8"/>
      <c r="W339" s="8"/>
      <c r="X339" s="8"/>
      <c r="Y339" s="134" t="n">
        <v>-94460.61</v>
      </c>
    </row>
    <row r="340" customFormat="false" ht="15" hidden="false" customHeight="false" outlineLevel="0" collapsed="false">
      <c r="A340" s="8"/>
      <c r="B340" s="8"/>
      <c r="C340" s="8"/>
      <c r="D340" s="8"/>
      <c r="E340" s="8"/>
      <c r="F340" s="8"/>
      <c r="G340" s="143" t="s">
        <v>839</v>
      </c>
      <c r="H340" s="8"/>
      <c r="I340" s="145" t="n">
        <v>43221</v>
      </c>
      <c r="J340" s="8"/>
      <c r="K340" s="143" t="s">
        <v>883</v>
      </c>
      <c r="L340" s="8"/>
      <c r="M340" s="144"/>
      <c r="N340" s="8"/>
      <c r="O340" s="143" t="s">
        <v>677</v>
      </c>
      <c r="P340" s="8"/>
      <c r="Q340" s="143" t="s">
        <v>885</v>
      </c>
      <c r="R340" s="8"/>
      <c r="S340" s="143" t="s">
        <v>190</v>
      </c>
      <c r="T340" s="8"/>
      <c r="U340" s="134" t="n">
        <v>0</v>
      </c>
      <c r="V340" s="8"/>
      <c r="W340" s="8"/>
      <c r="X340" s="8"/>
      <c r="Y340" s="134" t="n">
        <v>-94460.61</v>
      </c>
    </row>
    <row r="341" customFormat="false" ht="15" hidden="false" customHeight="false" outlineLevel="0" collapsed="false">
      <c r="A341" s="8"/>
      <c r="B341" s="8"/>
      <c r="C341" s="8"/>
      <c r="D341" s="8"/>
      <c r="E341" s="8"/>
      <c r="F341" s="8"/>
      <c r="G341" s="143" t="s">
        <v>839</v>
      </c>
      <c r="H341" s="8"/>
      <c r="I341" s="145" t="n">
        <v>43221</v>
      </c>
      <c r="J341" s="8"/>
      <c r="K341" s="143" t="s">
        <v>886</v>
      </c>
      <c r="L341" s="8"/>
      <c r="M341" s="144"/>
      <c r="N341" s="8"/>
      <c r="O341" s="143" t="s">
        <v>684</v>
      </c>
      <c r="P341" s="8"/>
      <c r="Q341" s="143" t="s">
        <v>685</v>
      </c>
      <c r="R341" s="8"/>
      <c r="S341" s="143" t="s">
        <v>181</v>
      </c>
      <c r="T341" s="8"/>
      <c r="U341" s="8"/>
      <c r="V341" s="8"/>
      <c r="W341" s="134" t="n">
        <v>230</v>
      </c>
      <c r="X341" s="8"/>
      <c r="Y341" s="134" t="n">
        <v>-94690.61</v>
      </c>
    </row>
    <row r="342" customFormat="false" ht="15" hidden="false" customHeight="false" outlineLevel="0" collapsed="false">
      <c r="A342" s="8"/>
      <c r="B342" s="8"/>
      <c r="C342" s="8"/>
      <c r="D342" s="8"/>
      <c r="E342" s="8"/>
      <c r="F342" s="8"/>
      <c r="G342" s="143" t="s">
        <v>525</v>
      </c>
      <c r="H342" s="8"/>
      <c r="I342" s="145" t="n">
        <v>43221</v>
      </c>
      <c r="J342" s="8"/>
      <c r="K342" s="143" t="s">
        <v>526</v>
      </c>
      <c r="L342" s="8"/>
      <c r="M342" s="144"/>
      <c r="N342" s="8"/>
      <c r="O342" s="143" t="s">
        <v>527</v>
      </c>
      <c r="P342" s="8"/>
      <c r="Q342" s="143" t="s">
        <v>528</v>
      </c>
      <c r="R342" s="8"/>
      <c r="S342" s="143" t="s">
        <v>374</v>
      </c>
      <c r="T342" s="8"/>
      <c r="U342" s="134" t="n">
        <v>1436.25</v>
      </c>
      <c r="V342" s="8"/>
      <c r="W342" s="8"/>
      <c r="X342" s="8"/>
      <c r="Y342" s="134" t="n">
        <v>-93254.36</v>
      </c>
    </row>
    <row r="343" customFormat="false" ht="15" hidden="false" customHeight="false" outlineLevel="0" collapsed="false">
      <c r="A343" s="8"/>
      <c r="B343" s="8"/>
      <c r="C343" s="8"/>
      <c r="D343" s="8"/>
      <c r="E343" s="8"/>
      <c r="F343" s="8"/>
      <c r="G343" s="143" t="s">
        <v>525</v>
      </c>
      <c r="H343" s="8"/>
      <c r="I343" s="145" t="n">
        <v>43221</v>
      </c>
      <c r="J343" s="8"/>
      <c r="K343" s="143" t="s">
        <v>676</v>
      </c>
      <c r="L343" s="8"/>
      <c r="M343" s="144"/>
      <c r="N343" s="8"/>
      <c r="O343" s="143" t="s">
        <v>677</v>
      </c>
      <c r="P343" s="8"/>
      <c r="Q343" s="143" t="s">
        <v>678</v>
      </c>
      <c r="R343" s="8"/>
      <c r="S343" s="143" t="s">
        <v>379</v>
      </c>
      <c r="T343" s="8"/>
      <c r="U343" s="134" t="n">
        <v>0</v>
      </c>
      <c r="V343" s="8"/>
      <c r="W343" s="8"/>
      <c r="X343" s="8"/>
      <c r="Y343" s="134" t="n">
        <v>-93254.36</v>
      </c>
    </row>
    <row r="344" customFormat="false" ht="15" hidden="false" customHeight="false" outlineLevel="0" collapsed="false">
      <c r="A344" s="8"/>
      <c r="B344" s="8"/>
      <c r="C344" s="8"/>
      <c r="D344" s="8"/>
      <c r="E344" s="8"/>
      <c r="F344" s="8"/>
      <c r="G344" s="143" t="s">
        <v>525</v>
      </c>
      <c r="H344" s="8"/>
      <c r="I344" s="145" t="n">
        <v>43221</v>
      </c>
      <c r="J344" s="8"/>
      <c r="K344" s="143" t="s">
        <v>679</v>
      </c>
      <c r="L344" s="8"/>
      <c r="M344" s="144"/>
      <c r="N344" s="8"/>
      <c r="O344" s="143" t="s">
        <v>609</v>
      </c>
      <c r="P344" s="8"/>
      <c r="Q344" s="143" t="s">
        <v>680</v>
      </c>
      <c r="R344" s="8"/>
      <c r="S344" s="143" t="s">
        <v>379</v>
      </c>
      <c r="T344" s="8"/>
      <c r="U344" s="134" t="n">
        <v>0</v>
      </c>
      <c r="V344" s="8"/>
      <c r="W344" s="8"/>
      <c r="X344" s="8"/>
      <c r="Y344" s="134" t="n">
        <v>-93254.36</v>
      </c>
    </row>
    <row r="345" customFormat="false" ht="15" hidden="false" customHeight="false" outlineLevel="0" collapsed="false">
      <c r="A345" s="8"/>
      <c r="B345" s="8"/>
      <c r="C345" s="8"/>
      <c r="D345" s="8"/>
      <c r="E345" s="8"/>
      <c r="F345" s="8"/>
      <c r="G345" s="143" t="s">
        <v>839</v>
      </c>
      <c r="H345" s="8"/>
      <c r="I345" s="145" t="n">
        <v>43221</v>
      </c>
      <c r="J345" s="8"/>
      <c r="K345" s="143" t="s">
        <v>887</v>
      </c>
      <c r="L345" s="8"/>
      <c r="M345" s="144"/>
      <c r="N345" s="8"/>
      <c r="O345" s="143" t="s">
        <v>497</v>
      </c>
      <c r="P345" s="8"/>
      <c r="Q345" s="143" t="s">
        <v>888</v>
      </c>
      <c r="R345" s="8"/>
      <c r="S345" s="143" t="s">
        <v>270</v>
      </c>
      <c r="T345" s="8"/>
      <c r="U345" s="8"/>
      <c r="V345" s="8"/>
      <c r="W345" s="134" t="n">
        <v>1630.5</v>
      </c>
      <c r="X345" s="8"/>
      <c r="Y345" s="134" t="n">
        <v>-94884.86</v>
      </c>
    </row>
    <row r="346" customFormat="false" ht="15" hidden="false" customHeight="false" outlineLevel="0" collapsed="false">
      <c r="A346" s="8"/>
      <c r="B346" s="8"/>
      <c r="C346" s="8"/>
      <c r="D346" s="8"/>
      <c r="E346" s="8"/>
      <c r="F346" s="8"/>
      <c r="G346" s="143" t="s">
        <v>839</v>
      </c>
      <c r="H346" s="8"/>
      <c r="I346" s="145" t="n">
        <v>43221</v>
      </c>
      <c r="J346" s="8"/>
      <c r="K346" s="143" t="s">
        <v>889</v>
      </c>
      <c r="L346" s="8"/>
      <c r="M346" s="144"/>
      <c r="N346" s="8"/>
      <c r="O346" s="143" t="s">
        <v>494</v>
      </c>
      <c r="P346" s="8"/>
      <c r="Q346" s="143" t="s">
        <v>890</v>
      </c>
      <c r="R346" s="8"/>
      <c r="S346" s="143" t="s">
        <v>545</v>
      </c>
      <c r="T346" s="8"/>
      <c r="U346" s="8"/>
      <c r="V346" s="8"/>
      <c r="W346" s="134" t="n">
        <v>1047.9</v>
      </c>
      <c r="X346" s="8"/>
      <c r="Y346" s="134" t="n">
        <v>-95932.76</v>
      </c>
    </row>
    <row r="347" customFormat="false" ht="15" hidden="false" customHeight="false" outlineLevel="0" collapsed="false">
      <c r="A347" s="8"/>
      <c r="B347" s="8"/>
      <c r="C347" s="8"/>
      <c r="D347" s="8"/>
      <c r="E347" s="8"/>
      <c r="F347" s="8"/>
      <c r="G347" s="143" t="s">
        <v>839</v>
      </c>
      <c r="H347" s="8"/>
      <c r="I347" s="145" t="n">
        <v>43221</v>
      </c>
      <c r="J347" s="8"/>
      <c r="K347" s="143" t="s">
        <v>891</v>
      </c>
      <c r="L347" s="8"/>
      <c r="M347" s="144"/>
      <c r="N347" s="8"/>
      <c r="O347" s="143" t="s">
        <v>792</v>
      </c>
      <c r="P347" s="8"/>
      <c r="Q347" s="143" t="s">
        <v>892</v>
      </c>
      <c r="R347" s="8"/>
      <c r="S347" s="143" t="s">
        <v>316</v>
      </c>
      <c r="T347" s="8"/>
      <c r="U347" s="8"/>
      <c r="V347" s="8"/>
      <c r="W347" s="134" t="n">
        <v>1000</v>
      </c>
      <c r="X347" s="8"/>
      <c r="Y347" s="134" t="n">
        <v>-96932.76</v>
      </c>
    </row>
    <row r="348" customFormat="false" ht="15" hidden="false" customHeight="false" outlineLevel="0" collapsed="false">
      <c r="A348" s="8"/>
      <c r="B348" s="8"/>
      <c r="C348" s="8"/>
      <c r="D348" s="8"/>
      <c r="E348" s="8"/>
      <c r="F348" s="8"/>
      <c r="G348" s="143" t="s">
        <v>839</v>
      </c>
      <c r="H348" s="8"/>
      <c r="I348" s="145" t="n">
        <v>43221</v>
      </c>
      <c r="J348" s="8"/>
      <c r="K348" s="143" t="s">
        <v>683</v>
      </c>
      <c r="L348" s="8"/>
      <c r="M348" s="144"/>
      <c r="N348" s="8"/>
      <c r="O348" s="143" t="s">
        <v>763</v>
      </c>
      <c r="P348" s="8"/>
      <c r="Q348" s="143" t="s">
        <v>893</v>
      </c>
      <c r="R348" s="8"/>
      <c r="S348" s="143" t="s">
        <v>316</v>
      </c>
      <c r="T348" s="8"/>
      <c r="U348" s="8"/>
      <c r="V348" s="8"/>
      <c r="W348" s="134" t="n">
        <v>300</v>
      </c>
      <c r="X348" s="8"/>
      <c r="Y348" s="134" t="n">
        <v>-97232.76</v>
      </c>
    </row>
    <row r="349" customFormat="false" ht="15" hidden="false" customHeight="false" outlineLevel="0" collapsed="false">
      <c r="A349" s="8"/>
      <c r="B349" s="8"/>
      <c r="C349" s="8"/>
      <c r="D349" s="8"/>
      <c r="E349" s="8"/>
      <c r="F349" s="8"/>
      <c r="G349" s="143" t="s">
        <v>839</v>
      </c>
      <c r="H349" s="8"/>
      <c r="I349" s="145" t="n">
        <v>43221</v>
      </c>
      <c r="J349" s="8"/>
      <c r="K349" s="143" t="s">
        <v>894</v>
      </c>
      <c r="L349" s="8"/>
      <c r="M349" s="144"/>
      <c r="N349" s="8"/>
      <c r="O349" s="143" t="s">
        <v>690</v>
      </c>
      <c r="P349" s="8"/>
      <c r="Q349" s="143" t="s">
        <v>895</v>
      </c>
      <c r="R349" s="8"/>
      <c r="S349" s="143" t="s">
        <v>181</v>
      </c>
      <c r="T349" s="8"/>
      <c r="U349" s="8"/>
      <c r="V349" s="8"/>
      <c r="W349" s="134" t="n">
        <v>221</v>
      </c>
      <c r="X349" s="8"/>
      <c r="Y349" s="134" t="n">
        <v>-97453.76</v>
      </c>
    </row>
    <row r="350" customFormat="false" ht="15" hidden="false" customHeight="false" outlineLevel="0" collapsed="false">
      <c r="A350" s="8"/>
      <c r="B350" s="8"/>
      <c r="C350" s="8"/>
      <c r="D350" s="8"/>
      <c r="E350" s="8"/>
      <c r="F350" s="8"/>
      <c r="G350" s="143" t="s">
        <v>839</v>
      </c>
      <c r="H350" s="8"/>
      <c r="I350" s="145" t="n">
        <v>43221</v>
      </c>
      <c r="J350" s="8"/>
      <c r="K350" s="143" t="s">
        <v>896</v>
      </c>
      <c r="L350" s="8"/>
      <c r="M350" s="144"/>
      <c r="N350" s="8"/>
      <c r="O350" s="143" t="s">
        <v>494</v>
      </c>
      <c r="P350" s="8"/>
      <c r="Q350" s="143" t="s">
        <v>897</v>
      </c>
      <c r="R350" s="8"/>
      <c r="S350" s="143" t="s">
        <v>298</v>
      </c>
      <c r="T350" s="8"/>
      <c r="U350" s="8"/>
      <c r="V350" s="8"/>
      <c r="W350" s="134" t="n">
        <v>680</v>
      </c>
      <c r="X350" s="8"/>
      <c r="Y350" s="134" t="n">
        <v>-98133.76</v>
      </c>
    </row>
    <row r="351" customFormat="false" ht="15" hidden="false" customHeight="false" outlineLevel="0" collapsed="false">
      <c r="A351" s="8"/>
      <c r="B351" s="8"/>
      <c r="C351" s="8"/>
      <c r="D351" s="8"/>
      <c r="E351" s="8"/>
      <c r="F351" s="8"/>
      <c r="G351" s="143" t="s">
        <v>839</v>
      </c>
      <c r="H351" s="8"/>
      <c r="I351" s="145" t="n">
        <v>43221</v>
      </c>
      <c r="J351" s="8"/>
      <c r="K351" s="143" t="s">
        <v>898</v>
      </c>
      <c r="L351" s="8"/>
      <c r="M351" s="144"/>
      <c r="N351" s="8"/>
      <c r="O351" s="143" t="s">
        <v>585</v>
      </c>
      <c r="P351" s="8"/>
      <c r="Q351" s="143" t="s">
        <v>586</v>
      </c>
      <c r="R351" s="8"/>
      <c r="S351" s="143" t="s">
        <v>305</v>
      </c>
      <c r="T351" s="8"/>
      <c r="U351" s="8"/>
      <c r="V351" s="8"/>
      <c r="W351" s="134" t="n">
        <v>20</v>
      </c>
      <c r="X351" s="8"/>
      <c r="Y351" s="134" t="n">
        <v>-98153.76</v>
      </c>
    </row>
    <row r="352" customFormat="false" ht="15" hidden="false" customHeight="false" outlineLevel="0" collapsed="false">
      <c r="A352" s="8"/>
      <c r="B352" s="8"/>
      <c r="C352" s="8"/>
      <c r="D352" s="8"/>
      <c r="E352" s="8"/>
      <c r="F352" s="8"/>
      <c r="G352" s="143" t="s">
        <v>839</v>
      </c>
      <c r="H352" s="8"/>
      <c r="I352" s="145" t="n">
        <v>43221</v>
      </c>
      <c r="J352" s="8"/>
      <c r="K352" s="143" t="s">
        <v>899</v>
      </c>
      <c r="L352" s="8"/>
      <c r="M352" s="144"/>
      <c r="N352" s="8"/>
      <c r="O352" s="143" t="s">
        <v>492</v>
      </c>
      <c r="P352" s="8"/>
      <c r="Q352" s="143" t="s">
        <v>900</v>
      </c>
      <c r="R352" s="8"/>
      <c r="S352" s="143" t="s">
        <v>266</v>
      </c>
      <c r="T352" s="8"/>
      <c r="U352" s="8"/>
      <c r="V352" s="8"/>
      <c r="W352" s="134" t="n">
        <v>650</v>
      </c>
      <c r="X352" s="8"/>
      <c r="Y352" s="134" t="n">
        <v>-98803.76</v>
      </c>
    </row>
    <row r="353" customFormat="false" ht="15" hidden="false" customHeight="false" outlineLevel="0" collapsed="false">
      <c r="A353" s="8"/>
      <c r="B353" s="8"/>
      <c r="C353" s="8"/>
      <c r="D353" s="8"/>
      <c r="E353" s="8"/>
      <c r="F353" s="8"/>
      <c r="G353" s="143" t="s">
        <v>839</v>
      </c>
      <c r="H353" s="8"/>
      <c r="I353" s="145" t="n">
        <v>43222</v>
      </c>
      <c r="J353" s="8"/>
      <c r="K353" s="143" t="s">
        <v>901</v>
      </c>
      <c r="L353" s="8"/>
      <c r="M353" s="144"/>
      <c r="N353" s="8"/>
      <c r="O353" s="143" t="s">
        <v>494</v>
      </c>
      <c r="P353" s="8"/>
      <c r="Q353" s="143" t="s">
        <v>902</v>
      </c>
      <c r="R353" s="8"/>
      <c r="S353" s="143" t="s">
        <v>545</v>
      </c>
      <c r="T353" s="8"/>
      <c r="U353" s="8"/>
      <c r="V353" s="8"/>
      <c r="W353" s="134" t="n">
        <v>1033.9</v>
      </c>
      <c r="X353" s="8"/>
      <c r="Y353" s="134" t="n">
        <v>-99837.66</v>
      </c>
    </row>
    <row r="354" customFormat="false" ht="15" hidden="false" customHeight="false" outlineLevel="0" collapsed="false">
      <c r="A354" s="8"/>
      <c r="B354" s="8"/>
      <c r="C354" s="8"/>
      <c r="D354" s="8"/>
      <c r="E354" s="8"/>
      <c r="F354" s="8"/>
      <c r="G354" s="143" t="s">
        <v>839</v>
      </c>
      <c r="H354" s="8"/>
      <c r="I354" s="145" t="n">
        <v>43222</v>
      </c>
      <c r="J354" s="8"/>
      <c r="K354" s="143" t="s">
        <v>903</v>
      </c>
      <c r="L354" s="8"/>
      <c r="M354" s="144"/>
      <c r="N354" s="8"/>
      <c r="O354" s="143" t="s">
        <v>656</v>
      </c>
      <c r="P354" s="8"/>
      <c r="Q354" s="143" t="s">
        <v>657</v>
      </c>
      <c r="R354" s="8"/>
      <c r="S354" s="143" t="s">
        <v>357</v>
      </c>
      <c r="T354" s="8"/>
      <c r="U354" s="8"/>
      <c r="V354" s="8"/>
      <c r="W354" s="134" t="n">
        <v>217.19</v>
      </c>
      <c r="X354" s="8"/>
      <c r="Y354" s="134" t="n">
        <v>-100054.85</v>
      </c>
    </row>
    <row r="355" customFormat="false" ht="15" hidden="false" customHeight="false" outlineLevel="0" collapsed="false">
      <c r="A355" s="8"/>
      <c r="B355" s="8"/>
      <c r="C355" s="8"/>
      <c r="D355" s="8"/>
      <c r="E355" s="8"/>
      <c r="F355" s="8"/>
      <c r="G355" s="143" t="s">
        <v>509</v>
      </c>
      <c r="H355" s="8"/>
      <c r="I355" s="145" t="n">
        <v>43222</v>
      </c>
      <c r="J355" s="8"/>
      <c r="K355" s="143" t="s">
        <v>904</v>
      </c>
      <c r="L355" s="8"/>
      <c r="M355" s="144"/>
      <c r="N355" s="8"/>
      <c r="O355" s="143" t="s">
        <v>494</v>
      </c>
      <c r="P355" s="8"/>
      <c r="Q355" s="143" t="s">
        <v>905</v>
      </c>
      <c r="R355" s="8"/>
      <c r="S355" s="143" t="s">
        <v>357</v>
      </c>
      <c r="T355" s="8"/>
      <c r="U355" s="134" t="n">
        <v>217.19</v>
      </c>
      <c r="V355" s="8"/>
      <c r="W355" s="8"/>
      <c r="X355" s="8"/>
      <c r="Y355" s="134" t="n">
        <v>-99837.66</v>
      </c>
    </row>
    <row r="356" customFormat="false" ht="15" hidden="false" customHeight="false" outlineLevel="0" collapsed="false">
      <c r="A356" s="8"/>
      <c r="B356" s="8"/>
      <c r="C356" s="8"/>
      <c r="D356" s="8"/>
      <c r="E356" s="8"/>
      <c r="F356" s="8"/>
      <c r="G356" s="143" t="s">
        <v>839</v>
      </c>
      <c r="H356" s="8"/>
      <c r="I356" s="145" t="n">
        <v>43222</v>
      </c>
      <c r="J356" s="8"/>
      <c r="K356" s="143" t="s">
        <v>906</v>
      </c>
      <c r="L356" s="8"/>
      <c r="M356" s="144"/>
      <c r="N356" s="8"/>
      <c r="O356" s="143" t="s">
        <v>580</v>
      </c>
      <c r="P356" s="8"/>
      <c r="Q356" s="143" t="s">
        <v>907</v>
      </c>
      <c r="R356" s="8"/>
      <c r="S356" s="143" t="s">
        <v>336</v>
      </c>
      <c r="T356" s="8"/>
      <c r="U356" s="8"/>
      <c r="V356" s="8"/>
      <c r="W356" s="134" t="n">
        <v>61.33</v>
      </c>
      <c r="X356" s="8"/>
      <c r="Y356" s="134" t="n">
        <v>-99898.99</v>
      </c>
    </row>
    <row r="357" customFormat="false" ht="15" hidden="false" customHeight="false" outlineLevel="0" collapsed="false">
      <c r="A357" s="8"/>
      <c r="B357" s="8"/>
      <c r="C357" s="8"/>
      <c r="D357" s="8"/>
      <c r="E357" s="8"/>
      <c r="F357" s="8"/>
      <c r="G357" s="143" t="s">
        <v>839</v>
      </c>
      <c r="H357" s="8"/>
      <c r="I357" s="145" t="n">
        <v>43223</v>
      </c>
      <c r="J357" s="8"/>
      <c r="K357" s="143" t="s">
        <v>739</v>
      </c>
      <c r="L357" s="8"/>
      <c r="M357" s="144"/>
      <c r="N357" s="8"/>
      <c r="O357" s="143" t="s">
        <v>763</v>
      </c>
      <c r="P357" s="8"/>
      <c r="Q357" s="143" t="s">
        <v>908</v>
      </c>
      <c r="R357" s="8"/>
      <c r="S357" s="143" t="s">
        <v>545</v>
      </c>
      <c r="T357" s="8"/>
      <c r="U357" s="8"/>
      <c r="V357" s="8"/>
      <c r="W357" s="134" t="n">
        <v>435</v>
      </c>
      <c r="X357" s="8"/>
      <c r="Y357" s="134" t="n">
        <v>-100333.99</v>
      </c>
    </row>
    <row r="358" customFormat="false" ht="15" hidden="false" customHeight="false" outlineLevel="0" collapsed="false">
      <c r="A358" s="8"/>
      <c r="B358" s="8"/>
      <c r="C358" s="8"/>
      <c r="D358" s="8"/>
      <c r="E358" s="8"/>
      <c r="F358" s="8"/>
      <c r="G358" s="143" t="s">
        <v>839</v>
      </c>
      <c r="H358" s="8"/>
      <c r="I358" s="145" t="n">
        <v>43223</v>
      </c>
      <c r="J358" s="8"/>
      <c r="K358" s="143" t="s">
        <v>909</v>
      </c>
      <c r="L358" s="8"/>
      <c r="M358" s="144"/>
      <c r="N358" s="8"/>
      <c r="O358" s="143" t="s">
        <v>494</v>
      </c>
      <c r="P358" s="8"/>
      <c r="Q358" s="143" t="s">
        <v>910</v>
      </c>
      <c r="R358" s="8"/>
      <c r="S358" s="143" t="s">
        <v>545</v>
      </c>
      <c r="T358" s="8"/>
      <c r="U358" s="8"/>
      <c r="V358" s="8"/>
      <c r="W358" s="134" t="n">
        <v>908.6</v>
      </c>
      <c r="X358" s="8"/>
      <c r="Y358" s="134" t="n">
        <v>-101242.59</v>
      </c>
    </row>
    <row r="359" customFormat="false" ht="15" hidden="false" customHeight="false" outlineLevel="0" collapsed="false">
      <c r="A359" s="8"/>
      <c r="B359" s="8"/>
      <c r="C359" s="8"/>
      <c r="D359" s="8"/>
      <c r="E359" s="8"/>
      <c r="F359" s="8"/>
      <c r="G359" s="143" t="s">
        <v>839</v>
      </c>
      <c r="H359" s="8"/>
      <c r="I359" s="145" t="n">
        <v>43223</v>
      </c>
      <c r="J359" s="8"/>
      <c r="K359" s="143" t="s">
        <v>911</v>
      </c>
      <c r="L359" s="8"/>
      <c r="M359" s="144"/>
      <c r="N359" s="8"/>
      <c r="O359" s="143" t="s">
        <v>800</v>
      </c>
      <c r="P359" s="8"/>
      <c r="Q359" s="143" t="s">
        <v>912</v>
      </c>
      <c r="R359" s="8"/>
      <c r="S359" s="143" t="s">
        <v>332</v>
      </c>
      <c r="T359" s="8"/>
      <c r="U359" s="8"/>
      <c r="V359" s="8"/>
      <c r="W359" s="134" t="n">
        <v>113.9</v>
      </c>
      <c r="X359" s="8"/>
      <c r="Y359" s="134" t="n">
        <v>-101356.49</v>
      </c>
    </row>
    <row r="360" customFormat="false" ht="15" hidden="false" customHeight="false" outlineLevel="0" collapsed="false">
      <c r="A360" s="8"/>
      <c r="B360" s="8"/>
      <c r="C360" s="8"/>
      <c r="D360" s="8"/>
      <c r="E360" s="8"/>
      <c r="F360" s="8"/>
      <c r="G360" s="143" t="s">
        <v>839</v>
      </c>
      <c r="H360" s="8"/>
      <c r="I360" s="145" t="n">
        <v>43223</v>
      </c>
      <c r="J360" s="8"/>
      <c r="K360" s="143" t="s">
        <v>913</v>
      </c>
      <c r="L360" s="8"/>
      <c r="M360" s="144"/>
      <c r="N360" s="8"/>
      <c r="O360" s="143" t="s">
        <v>759</v>
      </c>
      <c r="P360" s="8"/>
      <c r="Q360" s="143" t="s">
        <v>914</v>
      </c>
      <c r="R360" s="8"/>
      <c r="S360" s="143" t="s">
        <v>274</v>
      </c>
      <c r="T360" s="8"/>
      <c r="U360" s="8"/>
      <c r="V360" s="8"/>
      <c r="W360" s="134" t="n">
        <v>10</v>
      </c>
      <c r="X360" s="8"/>
      <c r="Y360" s="134" t="n">
        <v>-101366.49</v>
      </c>
    </row>
    <row r="361" customFormat="false" ht="15" hidden="false" customHeight="false" outlineLevel="0" collapsed="false">
      <c r="A361" s="8"/>
      <c r="B361" s="8"/>
      <c r="C361" s="8"/>
      <c r="D361" s="8"/>
      <c r="E361" s="8"/>
      <c r="F361" s="8"/>
      <c r="G361" s="143" t="s">
        <v>839</v>
      </c>
      <c r="H361" s="8"/>
      <c r="I361" s="145" t="n">
        <v>43223</v>
      </c>
      <c r="J361" s="8"/>
      <c r="K361" s="143" t="s">
        <v>533</v>
      </c>
      <c r="L361" s="8"/>
      <c r="M361" s="144"/>
      <c r="N361" s="8"/>
      <c r="O361" s="143" t="s">
        <v>534</v>
      </c>
      <c r="P361" s="8"/>
      <c r="Q361" s="143" t="s">
        <v>535</v>
      </c>
      <c r="R361" s="8"/>
      <c r="S361" s="143" t="s">
        <v>416</v>
      </c>
      <c r="T361" s="8"/>
      <c r="U361" s="8"/>
      <c r="V361" s="8"/>
      <c r="W361" s="134" t="n">
        <v>2000</v>
      </c>
      <c r="X361" s="8"/>
      <c r="Y361" s="134" t="n">
        <v>-103366.49</v>
      </c>
    </row>
    <row r="362" customFormat="false" ht="15" hidden="false" customHeight="false" outlineLevel="0" collapsed="false">
      <c r="A362" s="8"/>
      <c r="B362" s="8"/>
      <c r="C362" s="8"/>
      <c r="D362" s="8"/>
      <c r="E362" s="8"/>
      <c r="F362" s="8"/>
      <c r="G362" s="143" t="s">
        <v>525</v>
      </c>
      <c r="H362" s="8"/>
      <c r="I362" s="145" t="n">
        <v>43223</v>
      </c>
      <c r="J362" s="8"/>
      <c r="K362" s="143" t="s">
        <v>533</v>
      </c>
      <c r="L362" s="8"/>
      <c r="M362" s="144"/>
      <c r="N362" s="8"/>
      <c r="O362" s="143" t="s">
        <v>534</v>
      </c>
      <c r="P362" s="8"/>
      <c r="Q362" s="143" t="s">
        <v>535</v>
      </c>
      <c r="R362" s="8"/>
      <c r="S362" s="143" t="s">
        <v>374</v>
      </c>
      <c r="T362" s="8"/>
      <c r="U362" s="134" t="n">
        <v>2000</v>
      </c>
      <c r="V362" s="8"/>
      <c r="W362" s="8"/>
      <c r="X362" s="8"/>
      <c r="Y362" s="134" t="n">
        <v>-101366.49</v>
      </c>
    </row>
    <row r="363" customFormat="false" ht="15" hidden="false" customHeight="false" outlineLevel="0" collapsed="false">
      <c r="A363" s="8"/>
      <c r="B363" s="8"/>
      <c r="C363" s="8"/>
      <c r="D363" s="8"/>
      <c r="E363" s="8"/>
      <c r="F363" s="8"/>
      <c r="G363" s="143" t="s">
        <v>525</v>
      </c>
      <c r="H363" s="8"/>
      <c r="I363" s="145" t="n">
        <v>43224</v>
      </c>
      <c r="J363" s="8"/>
      <c r="K363" s="143" t="s">
        <v>754</v>
      </c>
      <c r="L363" s="8"/>
      <c r="M363" s="144"/>
      <c r="N363" s="8"/>
      <c r="O363" s="143" t="s">
        <v>295</v>
      </c>
      <c r="P363" s="8"/>
      <c r="Q363" s="143" t="s">
        <v>755</v>
      </c>
      <c r="R363" s="8"/>
      <c r="S363" s="143" t="s">
        <v>381</v>
      </c>
      <c r="T363" s="8"/>
      <c r="U363" s="134" t="n">
        <v>3376.97</v>
      </c>
      <c r="V363" s="8"/>
      <c r="W363" s="8"/>
      <c r="X363" s="8"/>
      <c r="Y363" s="134" t="n">
        <v>-97989.52</v>
      </c>
    </row>
    <row r="364" customFormat="false" ht="15" hidden="false" customHeight="false" outlineLevel="0" collapsed="false">
      <c r="A364" s="8"/>
      <c r="B364" s="8"/>
      <c r="C364" s="8"/>
      <c r="D364" s="8"/>
      <c r="E364" s="8"/>
      <c r="F364" s="8"/>
      <c r="G364" s="143" t="s">
        <v>525</v>
      </c>
      <c r="H364" s="8"/>
      <c r="I364" s="145" t="n">
        <v>43224</v>
      </c>
      <c r="J364" s="8"/>
      <c r="K364" s="143" t="s">
        <v>683</v>
      </c>
      <c r="L364" s="8"/>
      <c r="M364" s="144"/>
      <c r="N364" s="8"/>
      <c r="O364" s="143" t="s">
        <v>684</v>
      </c>
      <c r="P364" s="8"/>
      <c r="Q364" s="143" t="s">
        <v>685</v>
      </c>
      <c r="R364" s="8"/>
      <c r="S364" s="143" t="s">
        <v>379</v>
      </c>
      <c r="T364" s="8"/>
      <c r="U364" s="134" t="n">
        <v>230</v>
      </c>
      <c r="V364" s="8"/>
      <c r="W364" s="8"/>
      <c r="X364" s="8"/>
      <c r="Y364" s="134" t="n">
        <v>-97759.52</v>
      </c>
    </row>
    <row r="365" customFormat="false" ht="15" hidden="false" customHeight="false" outlineLevel="0" collapsed="false">
      <c r="A365" s="8"/>
      <c r="B365" s="8"/>
      <c r="C365" s="8"/>
      <c r="D365" s="8"/>
      <c r="E365" s="8"/>
      <c r="F365" s="8"/>
      <c r="G365" s="143" t="s">
        <v>525</v>
      </c>
      <c r="H365" s="8"/>
      <c r="I365" s="145" t="n">
        <v>43224</v>
      </c>
      <c r="J365" s="8"/>
      <c r="K365" s="143" t="s">
        <v>530</v>
      </c>
      <c r="L365" s="8"/>
      <c r="M365" s="144"/>
      <c r="N365" s="8"/>
      <c r="O365" s="143" t="s">
        <v>536</v>
      </c>
      <c r="P365" s="8"/>
      <c r="Q365" s="143" t="s">
        <v>537</v>
      </c>
      <c r="R365" s="8"/>
      <c r="S365" s="143" t="s">
        <v>374</v>
      </c>
      <c r="T365" s="8"/>
      <c r="U365" s="134" t="n">
        <v>0</v>
      </c>
      <c r="V365" s="8"/>
      <c r="W365" s="8"/>
      <c r="X365" s="8"/>
      <c r="Y365" s="134" t="n">
        <v>-97759.52</v>
      </c>
    </row>
    <row r="366" customFormat="false" ht="15" hidden="false" customHeight="false" outlineLevel="0" collapsed="false">
      <c r="A366" s="8"/>
      <c r="B366" s="8"/>
      <c r="C366" s="8"/>
      <c r="D366" s="8"/>
      <c r="E366" s="8"/>
      <c r="F366" s="8"/>
      <c r="G366" s="143" t="s">
        <v>839</v>
      </c>
      <c r="H366" s="8"/>
      <c r="I366" s="145" t="n">
        <v>43224</v>
      </c>
      <c r="J366" s="8"/>
      <c r="K366" s="143" t="s">
        <v>915</v>
      </c>
      <c r="L366" s="8"/>
      <c r="M366" s="144"/>
      <c r="N366" s="8"/>
      <c r="O366" s="143" t="s">
        <v>781</v>
      </c>
      <c r="P366" s="8"/>
      <c r="Q366" s="143" t="s">
        <v>916</v>
      </c>
      <c r="R366" s="8"/>
      <c r="S366" s="143" t="s">
        <v>318</v>
      </c>
      <c r="T366" s="8"/>
      <c r="U366" s="8"/>
      <c r="V366" s="8"/>
      <c r="W366" s="134" t="n">
        <v>30</v>
      </c>
      <c r="X366" s="8"/>
      <c r="Y366" s="134" t="n">
        <v>-97789.52</v>
      </c>
    </row>
    <row r="367" customFormat="false" ht="15" hidden="false" customHeight="false" outlineLevel="0" collapsed="false">
      <c r="A367" s="8"/>
      <c r="B367" s="8"/>
      <c r="C367" s="8"/>
      <c r="D367" s="8"/>
      <c r="E367" s="8"/>
      <c r="F367" s="8"/>
      <c r="G367" s="143" t="s">
        <v>839</v>
      </c>
      <c r="H367" s="8"/>
      <c r="I367" s="145" t="n">
        <v>43224</v>
      </c>
      <c r="J367" s="8"/>
      <c r="K367" s="143" t="s">
        <v>917</v>
      </c>
      <c r="L367" s="8"/>
      <c r="M367" s="144"/>
      <c r="N367" s="8"/>
      <c r="O367" s="143" t="s">
        <v>494</v>
      </c>
      <c r="P367" s="8"/>
      <c r="Q367" s="143" t="s">
        <v>918</v>
      </c>
      <c r="R367" s="8"/>
      <c r="S367" s="143" t="s">
        <v>545</v>
      </c>
      <c r="T367" s="8"/>
      <c r="U367" s="8"/>
      <c r="V367" s="8"/>
      <c r="W367" s="134" t="n">
        <v>963.9</v>
      </c>
      <c r="X367" s="8"/>
      <c r="Y367" s="134" t="n">
        <v>-98753.42</v>
      </c>
    </row>
    <row r="368" customFormat="false" ht="15" hidden="false" customHeight="false" outlineLevel="0" collapsed="false">
      <c r="A368" s="8"/>
      <c r="B368" s="8"/>
      <c r="C368" s="8"/>
      <c r="D368" s="8"/>
      <c r="E368" s="8"/>
      <c r="F368" s="8"/>
      <c r="G368" s="143" t="s">
        <v>839</v>
      </c>
      <c r="H368" s="8"/>
      <c r="I368" s="145" t="n">
        <v>43227</v>
      </c>
      <c r="J368" s="8"/>
      <c r="K368" s="143" t="s">
        <v>919</v>
      </c>
      <c r="L368" s="8"/>
      <c r="M368" s="144"/>
      <c r="N368" s="8"/>
      <c r="O368" s="143" t="s">
        <v>497</v>
      </c>
      <c r="P368" s="8"/>
      <c r="Q368" s="143" t="s">
        <v>920</v>
      </c>
      <c r="R368" s="8"/>
      <c r="S368" s="143" t="s">
        <v>270</v>
      </c>
      <c r="T368" s="8"/>
      <c r="U368" s="8"/>
      <c r="V368" s="8"/>
      <c r="W368" s="134" t="n">
        <v>1518.44</v>
      </c>
      <c r="X368" s="8"/>
      <c r="Y368" s="134" t="n">
        <v>-100271.86</v>
      </c>
    </row>
    <row r="369" customFormat="false" ht="15" hidden="false" customHeight="false" outlineLevel="0" collapsed="false">
      <c r="A369" s="8"/>
      <c r="B369" s="8"/>
      <c r="C369" s="8"/>
      <c r="D369" s="8"/>
      <c r="E369" s="8"/>
      <c r="F369" s="8"/>
      <c r="G369" s="143" t="s">
        <v>839</v>
      </c>
      <c r="H369" s="8"/>
      <c r="I369" s="145" t="n">
        <v>43227</v>
      </c>
      <c r="J369" s="8"/>
      <c r="K369" s="143" t="s">
        <v>921</v>
      </c>
      <c r="L369" s="8"/>
      <c r="M369" s="144"/>
      <c r="N369" s="8"/>
      <c r="O369" s="143" t="s">
        <v>494</v>
      </c>
      <c r="P369" s="8"/>
      <c r="Q369" s="143" t="s">
        <v>922</v>
      </c>
      <c r="R369" s="8"/>
      <c r="S369" s="143" t="s">
        <v>545</v>
      </c>
      <c r="T369" s="8"/>
      <c r="U369" s="8"/>
      <c r="V369" s="8"/>
      <c r="W369" s="134" t="n">
        <v>919.8</v>
      </c>
      <c r="X369" s="8"/>
      <c r="Y369" s="134" t="n">
        <v>-101191.66</v>
      </c>
    </row>
    <row r="370" customFormat="false" ht="15" hidden="false" customHeight="false" outlineLevel="0" collapsed="false">
      <c r="A370" s="8"/>
      <c r="B370" s="8"/>
      <c r="C370" s="8"/>
      <c r="D370" s="8"/>
      <c r="E370" s="8"/>
      <c r="F370" s="8"/>
      <c r="G370" s="143" t="s">
        <v>525</v>
      </c>
      <c r="H370" s="8"/>
      <c r="I370" s="145" t="n">
        <v>43227</v>
      </c>
      <c r="J370" s="8"/>
      <c r="K370" s="143" t="s">
        <v>655</v>
      </c>
      <c r="L370" s="8"/>
      <c r="M370" s="144"/>
      <c r="N370" s="8"/>
      <c r="O370" s="143" t="s">
        <v>656</v>
      </c>
      <c r="P370" s="8"/>
      <c r="Q370" s="143" t="s">
        <v>657</v>
      </c>
      <c r="R370" s="8"/>
      <c r="S370" s="143" t="s">
        <v>376</v>
      </c>
      <c r="T370" s="8"/>
      <c r="U370" s="134" t="n">
        <v>217.19</v>
      </c>
      <c r="V370" s="8"/>
      <c r="W370" s="8"/>
      <c r="X370" s="8"/>
      <c r="Y370" s="134" t="n">
        <v>-100974.47</v>
      </c>
    </row>
    <row r="371" customFormat="false" ht="15" hidden="false" customHeight="false" outlineLevel="0" collapsed="false">
      <c r="A371" s="8"/>
      <c r="B371" s="8"/>
      <c r="C371" s="8"/>
      <c r="D371" s="8"/>
      <c r="E371" s="8"/>
      <c r="F371" s="8"/>
      <c r="G371" s="143" t="s">
        <v>839</v>
      </c>
      <c r="H371" s="8"/>
      <c r="I371" s="145" t="n">
        <v>43228</v>
      </c>
      <c r="J371" s="8"/>
      <c r="K371" s="143" t="s">
        <v>923</v>
      </c>
      <c r="L371" s="8"/>
      <c r="M371" s="144"/>
      <c r="N371" s="8"/>
      <c r="O371" s="143" t="s">
        <v>687</v>
      </c>
      <c r="P371" s="8"/>
      <c r="Q371" s="143" t="s">
        <v>688</v>
      </c>
      <c r="R371" s="8"/>
      <c r="S371" s="143" t="s">
        <v>179</v>
      </c>
      <c r="T371" s="8"/>
      <c r="U371" s="8"/>
      <c r="V371" s="8"/>
      <c r="W371" s="134" t="n">
        <v>74.98</v>
      </c>
      <c r="X371" s="8"/>
      <c r="Y371" s="134" t="n">
        <v>-101049.45</v>
      </c>
    </row>
    <row r="372" customFormat="false" ht="15" hidden="false" customHeight="false" outlineLevel="0" collapsed="false">
      <c r="A372" s="8"/>
      <c r="B372" s="8"/>
      <c r="C372" s="8"/>
      <c r="D372" s="8"/>
      <c r="E372" s="8"/>
      <c r="F372" s="8"/>
      <c r="G372" s="143" t="s">
        <v>839</v>
      </c>
      <c r="H372" s="8"/>
      <c r="I372" s="145" t="n">
        <v>43228</v>
      </c>
      <c r="J372" s="8"/>
      <c r="K372" s="143" t="s">
        <v>924</v>
      </c>
      <c r="L372" s="8"/>
      <c r="M372" s="144"/>
      <c r="N372" s="8"/>
      <c r="O372" s="143" t="s">
        <v>693</v>
      </c>
      <c r="P372" s="8"/>
      <c r="Q372" s="143" t="s">
        <v>688</v>
      </c>
      <c r="R372" s="8"/>
      <c r="S372" s="143" t="s">
        <v>179</v>
      </c>
      <c r="T372" s="8"/>
      <c r="U372" s="8"/>
      <c r="V372" s="8"/>
      <c r="W372" s="134" t="n">
        <v>66.45</v>
      </c>
      <c r="X372" s="8"/>
      <c r="Y372" s="134" t="n">
        <v>-101115.9</v>
      </c>
    </row>
    <row r="373" customFormat="false" ht="15" hidden="false" customHeight="false" outlineLevel="0" collapsed="false">
      <c r="A373" s="8"/>
      <c r="B373" s="8"/>
      <c r="C373" s="8"/>
      <c r="D373" s="8"/>
      <c r="E373" s="8"/>
      <c r="F373" s="8"/>
      <c r="G373" s="143" t="s">
        <v>839</v>
      </c>
      <c r="H373" s="8"/>
      <c r="I373" s="145" t="n">
        <v>43228</v>
      </c>
      <c r="J373" s="8"/>
      <c r="K373" s="143" t="s">
        <v>923</v>
      </c>
      <c r="L373" s="8"/>
      <c r="M373" s="144"/>
      <c r="N373" s="8"/>
      <c r="O373" s="143" t="s">
        <v>690</v>
      </c>
      <c r="P373" s="8"/>
      <c r="Q373" s="143" t="s">
        <v>691</v>
      </c>
      <c r="R373" s="8"/>
      <c r="S373" s="143" t="s">
        <v>181</v>
      </c>
      <c r="T373" s="8"/>
      <c r="U373" s="8"/>
      <c r="V373" s="8"/>
      <c r="W373" s="134" t="n">
        <v>285.3</v>
      </c>
      <c r="X373" s="8"/>
      <c r="Y373" s="134" t="n">
        <v>-101401.2</v>
      </c>
    </row>
    <row r="374" customFormat="false" ht="15" hidden="false" customHeight="false" outlineLevel="0" collapsed="false">
      <c r="A374" s="8"/>
      <c r="B374" s="8"/>
      <c r="C374" s="8"/>
      <c r="D374" s="8"/>
      <c r="E374" s="8"/>
      <c r="F374" s="8"/>
      <c r="G374" s="143" t="s">
        <v>525</v>
      </c>
      <c r="H374" s="8"/>
      <c r="I374" s="145" t="n">
        <v>43228</v>
      </c>
      <c r="J374" s="8"/>
      <c r="K374" s="143" t="s">
        <v>686</v>
      </c>
      <c r="L374" s="8"/>
      <c r="M374" s="144"/>
      <c r="N374" s="8"/>
      <c r="O374" s="143" t="s">
        <v>687</v>
      </c>
      <c r="P374" s="8"/>
      <c r="Q374" s="143" t="s">
        <v>688</v>
      </c>
      <c r="R374" s="8"/>
      <c r="S374" s="143" t="s">
        <v>379</v>
      </c>
      <c r="T374" s="8"/>
      <c r="U374" s="134" t="n">
        <v>74.98</v>
      </c>
      <c r="V374" s="8"/>
      <c r="W374" s="8"/>
      <c r="X374" s="8"/>
      <c r="Y374" s="134" t="n">
        <v>-101326.22</v>
      </c>
    </row>
    <row r="375" customFormat="false" ht="15" hidden="false" customHeight="false" outlineLevel="0" collapsed="false">
      <c r="A375" s="8"/>
      <c r="B375" s="8"/>
      <c r="C375" s="8"/>
      <c r="D375" s="8"/>
      <c r="E375" s="8"/>
      <c r="F375" s="8"/>
      <c r="G375" s="143" t="s">
        <v>525</v>
      </c>
      <c r="H375" s="8"/>
      <c r="I375" s="145" t="n">
        <v>43228</v>
      </c>
      <c r="J375" s="8"/>
      <c r="K375" s="143" t="s">
        <v>689</v>
      </c>
      <c r="L375" s="8"/>
      <c r="M375" s="144"/>
      <c r="N375" s="8"/>
      <c r="O375" s="143" t="s">
        <v>690</v>
      </c>
      <c r="P375" s="8"/>
      <c r="Q375" s="143" t="s">
        <v>691</v>
      </c>
      <c r="R375" s="8"/>
      <c r="S375" s="143" t="s">
        <v>379</v>
      </c>
      <c r="T375" s="8"/>
      <c r="U375" s="134" t="n">
        <v>285.3</v>
      </c>
      <c r="V375" s="8"/>
      <c r="W375" s="8"/>
      <c r="X375" s="8"/>
      <c r="Y375" s="134" t="n">
        <v>-101040.92</v>
      </c>
    </row>
    <row r="376" customFormat="false" ht="15" hidden="false" customHeight="false" outlineLevel="0" collapsed="false">
      <c r="A376" s="8"/>
      <c r="B376" s="8"/>
      <c r="C376" s="8"/>
      <c r="D376" s="8"/>
      <c r="E376" s="8"/>
      <c r="F376" s="8"/>
      <c r="G376" s="143" t="s">
        <v>525</v>
      </c>
      <c r="H376" s="8"/>
      <c r="I376" s="145" t="n">
        <v>43228</v>
      </c>
      <c r="J376" s="8"/>
      <c r="K376" s="143" t="s">
        <v>692</v>
      </c>
      <c r="L376" s="8"/>
      <c r="M376" s="144"/>
      <c r="N376" s="8"/>
      <c r="O376" s="143" t="s">
        <v>693</v>
      </c>
      <c r="P376" s="8"/>
      <c r="Q376" s="143" t="s">
        <v>688</v>
      </c>
      <c r="R376" s="8"/>
      <c r="S376" s="143" t="s">
        <v>379</v>
      </c>
      <c r="T376" s="8"/>
      <c r="U376" s="134" t="n">
        <v>66.45</v>
      </c>
      <c r="V376" s="8"/>
      <c r="W376" s="8"/>
      <c r="X376" s="8"/>
      <c r="Y376" s="134" t="n">
        <v>-100974.47</v>
      </c>
    </row>
    <row r="377" customFormat="false" ht="15" hidden="false" customHeight="false" outlineLevel="0" collapsed="false">
      <c r="A377" s="8"/>
      <c r="B377" s="8"/>
      <c r="C377" s="8"/>
      <c r="D377" s="8"/>
      <c r="E377" s="8"/>
      <c r="F377" s="8"/>
      <c r="G377" s="143" t="s">
        <v>839</v>
      </c>
      <c r="H377" s="8"/>
      <c r="I377" s="145" t="n">
        <v>43228</v>
      </c>
      <c r="J377" s="8"/>
      <c r="K377" s="143" t="s">
        <v>924</v>
      </c>
      <c r="L377" s="8"/>
      <c r="M377" s="144"/>
      <c r="N377" s="8"/>
      <c r="O377" s="143" t="s">
        <v>695</v>
      </c>
      <c r="P377" s="8"/>
      <c r="Q377" s="143" t="s">
        <v>696</v>
      </c>
      <c r="R377" s="8"/>
      <c r="S377" s="143" t="s">
        <v>179</v>
      </c>
      <c r="T377" s="8"/>
      <c r="U377" s="8"/>
      <c r="V377" s="8"/>
      <c r="W377" s="134" t="n">
        <v>252.15</v>
      </c>
      <c r="X377" s="8"/>
      <c r="Y377" s="134" t="n">
        <v>-101226.62</v>
      </c>
    </row>
    <row r="378" customFormat="false" ht="15" hidden="false" customHeight="false" outlineLevel="0" collapsed="false">
      <c r="A378" s="8"/>
      <c r="B378" s="8"/>
      <c r="C378" s="8"/>
      <c r="D378" s="8"/>
      <c r="E378" s="8"/>
      <c r="F378" s="8"/>
      <c r="G378" s="143" t="s">
        <v>525</v>
      </c>
      <c r="H378" s="8"/>
      <c r="I378" s="145" t="n">
        <v>43228</v>
      </c>
      <c r="J378" s="8"/>
      <c r="K378" s="143" t="s">
        <v>694</v>
      </c>
      <c r="L378" s="8"/>
      <c r="M378" s="144"/>
      <c r="N378" s="8"/>
      <c r="O378" s="143" t="s">
        <v>695</v>
      </c>
      <c r="P378" s="8"/>
      <c r="Q378" s="143" t="s">
        <v>696</v>
      </c>
      <c r="R378" s="8"/>
      <c r="S378" s="143" t="s">
        <v>379</v>
      </c>
      <c r="T378" s="8"/>
      <c r="U378" s="134" t="n">
        <v>252.15</v>
      </c>
      <c r="V378" s="8"/>
      <c r="W378" s="8"/>
      <c r="X378" s="8"/>
      <c r="Y378" s="134" t="n">
        <v>-100974.47</v>
      </c>
    </row>
    <row r="379" customFormat="false" ht="15" hidden="false" customHeight="false" outlineLevel="0" collapsed="false">
      <c r="A379" s="8"/>
      <c r="B379" s="8"/>
      <c r="C379" s="8"/>
      <c r="D379" s="8"/>
      <c r="E379" s="8"/>
      <c r="F379" s="8"/>
      <c r="G379" s="143" t="s">
        <v>839</v>
      </c>
      <c r="H379" s="8"/>
      <c r="I379" s="145" t="n">
        <v>43228</v>
      </c>
      <c r="J379" s="8"/>
      <c r="K379" s="143" t="s">
        <v>925</v>
      </c>
      <c r="L379" s="8"/>
      <c r="M379" s="144"/>
      <c r="N379" s="8"/>
      <c r="O379" s="143" t="s">
        <v>494</v>
      </c>
      <c r="P379" s="8"/>
      <c r="Q379" s="143" t="s">
        <v>926</v>
      </c>
      <c r="R379" s="8"/>
      <c r="S379" s="143" t="s">
        <v>545</v>
      </c>
      <c r="T379" s="8"/>
      <c r="U379" s="8"/>
      <c r="V379" s="8"/>
      <c r="W379" s="134" t="n">
        <v>980</v>
      </c>
      <c r="X379" s="8"/>
      <c r="Y379" s="134" t="n">
        <v>-101954.47</v>
      </c>
    </row>
    <row r="380" customFormat="false" ht="15" hidden="false" customHeight="false" outlineLevel="0" collapsed="false">
      <c r="A380" s="8"/>
      <c r="B380" s="8"/>
      <c r="C380" s="8"/>
      <c r="D380" s="8"/>
      <c r="E380" s="8"/>
      <c r="F380" s="8"/>
      <c r="G380" s="143" t="s">
        <v>839</v>
      </c>
      <c r="H380" s="8"/>
      <c r="I380" s="145" t="n">
        <v>43228</v>
      </c>
      <c r="J380" s="8"/>
      <c r="K380" s="143" t="s">
        <v>927</v>
      </c>
      <c r="L380" s="8"/>
      <c r="M380" s="144"/>
      <c r="N380" s="8"/>
      <c r="O380" s="143" t="s">
        <v>498</v>
      </c>
      <c r="P380" s="8"/>
      <c r="Q380" s="143" t="s">
        <v>928</v>
      </c>
      <c r="R380" s="8"/>
      <c r="S380" s="143" t="s">
        <v>545</v>
      </c>
      <c r="T380" s="8"/>
      <c r="U380" s="8"/>
      <c r="V380" s="8"/>
      <c r="W380" s="134" t="n">
        <v>702.15</v>
      </c>
      <c r="X380" s="8"/>
      <c r="Y380" s="134" t="n">
        <v>-102656.62</v>
      </c>
    </row>
    <row r="381" customFormat="false" ht="15" hidden="false" customHeight="false" outlineLevel="0" collapsed="false">
      <c r="A381" s="8"/>
      <c r="B381" s="8"/>
      <c r="C381" s="8"/>
      <c r="D381" s="8"/>
      <c r="E381" s="8"/>
      <c r="F381" s="8"/>
      <c r="G381" s="143" t="s">
        <v>839</v>
      </c>
      <c r="H381" s="8"/>
      <c r="I381" s="145" t="n">
        <v>43229</v>
      </c>
      <c r="J381" s="8"/>
      <c r="K381" s="143" t="s">
        <v>929</v>
      </c>
      <c r="L381" s="8"/>
      <c r="M381" s="144"/>
      <c r="N381" s="8"/>
      <c r="O381" s="143" t="s">
        <v>531</v>
      </c>
      <c r="P381" s="8"/>
      <c r="Q381" s="143" t="s">
        <v>549</v>
      </c>
      <c r="R381" s="8"/>
      <c r="S381" s="143" t="s">
        <v>412</v>
      </c>
      <c r="T381" s="8"/>
      <c r="U381" s="8"/>
      <c r="V381" s="8"/>
      <c r="W381" s="134" t="n">
        <v>3541.87</v>
      </c>
      <c r="X381" s="8"/>
      <c r="Y381" s="134" t="n">
        <v>-106198.49</v>
      </c>
    </row>
    <row r="382" customFormat="false" ht="15" hidden="false" customHeight="false" outlineLevel="0" collapsed="false">
      <c r="A382" s="8"/>
      <c r="B382" s="8"/>
      <c r="C382" s="8"/>
      <c r="D382" s="8"/>
      <c r="E382" s="8"/>
      <c r="F382" s="8"/>
      <c r="G382" s="143" t="s">
        <v>525</v>
      </c>
      <c r="H382" s="8"/>
      <c r="I382" s="145" t="n">
        <v>43229</v>
      </c>
      <c r="J382" s="8"/>
      <c r="K382" s="143" t="s">
        <v>754</v>
      </c>
      <c r="L382" s="8"/>
      <c r="M382" s="144"/>
      <c r="N382" s="8"/>
      <c r="O382" s="143" t="s">
        <v>690</v>
      </c>
      <c r="P382" s="8"/>
      <c r="Q382" s="143" t="s">
        <v>756</v>
      </c>
      <c r="R382" s="8"/>
      <c r="S382" s="143" t="s">
        <v>381</v>
      </c>
      <c r="T382" s="8"/>
      <c r="U382" s="134" t="n">
        <v>1378</v>
      </c>
      <c r="V382" s="8"/>
      <c r="W382" s="8"/>
      <c r="X382" s="8"/>
      <c r="Y382" s="134" t="n">
        <v>-104820.49</v>
      </c>
    </row>
    <row r="383" customFormat="false" ht="15" hidden="false" customHeight="false" outlineLevel="0" collapsed="false">
      <c r="A383" s="8"/>
      <c r="B383" s="8"/>
      <c r="C383" s="8"/>
      <c r="D383" s="8"/>
      <c r="E383" s="8"/>
      <c r="F383" s="8"/>
      <c r="G383" s="143" t="s">
        <v>525</v>
      </c>
      <c r="H383" s="8"/>
      <c r="I383" s="145" t="n">
        <v>43229</v>
      </c>
      <c r="J383" s="8"/>
      <c r="K383" s="143" t="s">
        <v>754</v>
      </c>
      <c r="L383" s="8"/>
      <c r="M383" s="144"/>
      <c r="N383" s="8"/>
      <c r="O383" s="143" t="s">
        <v>690</v>
      </c>
      <c r="P383" s="8"/>
      <c r="Q383" s="143" t="s">
        <v>757</v>
      </c>
      <c r="R383" s="8"/>
      <c r="S383" s="143" t="s">
        <v>381</v>
      </c>
      <c r="T383" s="8"/>
      <c r="U383" s="134" t="n">
        <v>387</v>
      </c>
      <c r="V383" s="8"/>
      <c r="W383" s="8"/>
      <c r="X383" s="8"/>
      <c r="Y383" s="134" t="n">
        <v>-104433.49</v>
      </c>
    </row>
    <row r="384" customFormat="false" ht="15" hidden="false" customHeight="false" outlineLevel="0" collapsed="false">
      <c r="A384" s="8"/>
      <c r="B384" s="8"/>
      <c r="C384" s="8"/>
      <c r="D384" s="8"/>
      <c r="E384" s="8"/>
      <c r="F384" s="8"/>
      <c r="G384" s="143" t="s">
        <v>525</v>
      </c>
      <c r="H384" s="8"/>
      <c r="I384" s="145" t="n">
        <v>43229</v>
      </c>
      <c r="J384" s="8"/>
      <c r="K384" s="143" t="s">
        <v>754</v>
      </c>
      <c r="L384" s="8"/>
      <c r="M384" s="144"/>
      <c r="N384" s="8"/>
      <c r="O384" s="143" t="s">
        <v>494</v>
      </c>
      <c r="P384" s="8"/>
      <c r="Q384" s="143" t="s">
        <v>758</v>
      </c>
      <c r="R384" s="8"/>
      <c r="S384" s="143" t="s">
        <v>381</v>
      </c>
      <c r="T384" s="8"/>
      <c r="U384" s="134" t="n">
        <v>1005.2</v>
      </c>
      <c r="V384" s="8"/>
      <c r="W384" s="8"/>
      <c r="X384" s="8"/>
      <c r="Y384" s="134" t="n">
        <v>-103428.29</v>
      </c>
    </row>
    <row r="385" customFormat="false" ht="15" hidden="false" customHeight="false" outlineLevel="0" collapsed="false">
      <c r="A385" s="8"/>
      <c r="B385" s="8"/>
      <c r="C385" s="8"/>
      <c r="D385" s="8"/>
      <c r="E385" s="8"/>
      <c r="F385" s="8"/>
      <c r="G385" s="143" t="s">
        <v>525</v>
      </c>
      <c r="H385" s="8"/>
      <c r="I385" s="145" t="n">
        <v>43229</v>
      </c>
      <c r="J385" s="8"/>
      <c r="K385" s="143" t="s">
        <v>754</v>
      </c>
      <c r="L385" s="8"/>
      <c r="M385" s="144"/>
      <c r="N385" s="8"/>
      <c r="O385" s="143" t="s">
        <v>759</v>
      </c>
      <c r="P385" s="8"/>
      <c r="Q385" s="143" t="s">
        <v>760</v>
      </c>
      <c r="R385" s="8"/>
      <c r="S385" s="143" t="s">
        <v>381</v>
      </c>
      <c r="T385" s="8"/>
      <c r="U385" s="134" t="n">
        <v>398</v>
      </c>
      <c r="V385" s="8"/>
      <c r="W385" s="8"/>
      <c r="X385" s="8"/>
      <c r="Y385" s="134" t="n">
        <v>-103030.29</v>
      </c>
    </row>
    <row r="386" customFormat="false" ht="15" hidden="false" customHeight="false" outlineLevel="0" collapsed="false">
      <c r="A386" s="8"/>
      <c r="B386" s="8"/>
      <c r="C386" s="8"/>
      <c r="D386" s="8"/>
      <c r="E386" s="8"/>
      <c r="F386" s="8"/>
      <c r="G386" s="143" t="s">
        <v>525</v>
      </c>
      <c r="H386" s="8"/>
      <c r="I386" s="145" t="n">
        <v>43229</v>
      </c>
      <c r="J386" s="8"/>
      <c r="K386" s="143" t="s">
        <v>754</v>
      </c>
      <c r="L386" s="8"/>
      <c r="M386" s="144"/>
      <c r="N386" s="8"/>
      <c r="O386" s="143" t="s">
        <v>494</v>
      </c>
      <c r="P386" s="8"/>
      <c r="Q386" s="143" t="s">
        <v>761</v>
      </c>
      <c r="R386" s="8"/>
      <c r="S386" s="143" t="s">
        <v>381</v>
      </c>
      <c r="T386" s="8"/>
      <c r="U386" s="134" t="n">
        <v>1036</v>
      </c>
      <c r="V386" s="8"/>
      <c r="W386" s="8"/>
      <c r="X386" s="8"/>
      <c r="Y386" s="134" t="n">
        <v>-101994.29</v>
      </c>
    </row>
    <row r="387" customFormat="false" ht="15" hidden="false" customHeight="false" outlineLevel="0" collapsed="false">
      <c r="A387" s="8"/>
      <c r="B387" s="8"/>
      <c r="C387" s="8"/>
      <c r="D387" s="8"/>
      <c r="E387" s="8"/>
      <c r="F387" s="8"/>
      <c r="G387" s="143" t="s">
        <v>525</v>
      </c>
      <c r="H387" s="8"/>
      <c r="I387" s="145" t="n">
        <v>43229</v>
      </c>
      <c r="J387" s="8"/>
      <c r="K387" s="143" t="s">
        <v>754</v>
      </c>
      <c r="L387" s="8"/>
      <c r="M387" s="144"/>
      <c r="N387" s="8"/>
      <c r="O387" s="143" t="s">
        <v>494</v>
      </c>
      <c r="P387" s="8"/>
      <c r="Q387" s="143" t="s">
        <v>762</v>
      </c>
      <c r="R387" s="8"/>
      <c r="S387" s="143" t="s">
        <v>381</v>
      </c>
      <c r="T387" s="8"/>
      <c r="U387" s="134" t="n">
        <v>935.2</v>
      </c>
      <c r="V387" s="8"/>
      <c r="W387" s="8"/>
      <c r="X387" s="8"/>
      <c r="Y387" s="134" t="n">
        <v>-101059.09</v>
      </c>
    </row>
    <row r="388" customFormat="false" ht="15" hidden="false" customHeight="false" outlineLevel="0" collapsed="false">
      <c r="A388" s="8"/>
      <c r="B388" s="8"/>
      <c r="C388" s="8"/>
      <c r="D388" s="8"/>
      <c r="E388" s="8"/>
      <c r="F388" s="8"/>
      <c r="G388" s="143" t="s">
        <v>525</v>
      </c>
      <c r="H388" s="8"/>
      <c r="I388" s="145" t="n">
        <v>43229</v>
      </c>
      <c r="J388" s="8"/>
      <c r="K388" s="143" t="s">
        <v>754</v>
      </c>
      <c r="L388" s="8"/>
      <c r="M388" s="144"/>
      <c r="N388" s="8"/>
      <c r="O388" s="143" t="s">
        <v>763</v>
      </c>
      <c r="P388" s="8"/>
      <c r="Q388" s="143" t="s">
        <v>764</v>
      </c>
      <c r="R388" s="8"/>
      <c r="S388" s="143" t="s">
        <v>381</v>
      </c>
      <c r="T388" s="8"/>
      <c r="U388" s="134" t="n">
        <v>435</v>
      </c>
      <c r="V388" s="8"/>
      <c r="W388" s="8"/>
      <c r="X388" s="8"/>
      <c r="Y388" s="134" t="n">
        <v>-100624.09</v>
      </c>
    </row>
    <row r="389" customFormat="false" ht="15" hidden="false" customHeight="false" outlineLevel="0" collapsed="false">
      <c r="A389" s="8"/>
      <c r="B389" s="8"/>
      <c r="C389" s="8"/>
      <c r="D389" s="8"/>
      <c r="E389" s="8"/>
      <c r="F389" s="8"/>
      <c r="G389" s="143" t="s">
        <v>525</v>
      </c>
      <c r="H389" s="8"/>
      <c r="I389" s="145" t="n">
        <v>43229</v>
      </c>
      <c r="J389" s="8"/>
      <c r="K389" s="143" t="s">
        <v>754</v>
      </c>
      <c r="L389" s="8"/>
      <c r="M389" s="144"/>
      <c r="N389" s="8"/>
      <c r="O389" s="143" t="s">
        <v>489</v>
      </c>
      <c r="P389" s="8"/>
      <c r="Q389" s="143" t="s">
        <v>765</v>
      </c>
      <c r="R389" s="8"/>
      <c r="S389" s="143" t="s">
        <v>381</v>
      </c>
      <c r="T389" s="8"/>
      <c r="U389" s="134" t="n">
        <v>204.39</v>
      </c>
      <c r="V389" s="8"/>
      <c r="W389" s="8"/>
      <c r="X389" s="8"/>
      <c r="Y389" s="134" t="n">
        <v>-100419.7</v>
      </c>
    </row>
    <row r="390" customFormat="false" ht="15" hidden="false" customHeight="false" outlineLevel="0" collapsed="false">
      <c r="A390" s="8"/>
      <c r="B390" s="8"/>
      <c r="C390" s="8"/>
      <c r="D390" s="8"/>
      <c r="E390" s="8"/>
      <c r="F390" s="8"/>
      <c r="G390" s="143" t="s">
        <v>525</v>
      </c>
      <c r="H390" s="8"/>
      <c r="I390" s="145" t="n">
        <v>43229</v>
      </c>
      <c r="J390" s="8"/>
      <c r="K390" s="143" t="s">
        <v>754</v>
      </c>
      <c r="L390" s="8"/>
      <c r="M390" s="144"/>
      <c r="N390" s="8"/>
      <c r="O390" s="143" t="s">
        <v>490</v>
      </c>
      <c r="P390" s="8"/>
      <c r="Q390" s="143" t="s">
        <v>766</v>
      </c>
      <c r="R390" s="8"/>
      <c r="S390" s="143" t="s">
        <v>381</v>
      </c>
      <c r="T390" s="8"/>
      <c r="U390" s="134" t="n">
        <v>19037.14</v>
      </c>
      <c r="V390" s="8"/>
      <c r="W390" s="8"/>
      <c r="X390" s="8"/>
      <c r="Y390" s="134" t="n">
        <v>-81382.56</v>
      </c>
    </row>
    <row r="391" customFormat="false" ht="15" hidden="false" customHeight="false" outlineLevel="0" collapsed="false">
      <c r="A391" s="8"/>
      <c r="B391" s="8"/>
      <c r="C391" s="8"/>
      <c r="D391" s="8"/>
      <c r="E391" s="8"/>
      <c r="F391" s="8"/>
      <c r="G391" s="143" t="s">
        <v>525</v>
      </c>
      <c r="H391" s="8"/>
      <c r="I391" s="145" t="n">
        <v>43229</v>
      </c>
      <c r="J391" s="8"/>
      <c r="K391" s="143" t="s">
        <v>754</v>
      </c>
      <c r="L391" s="8"/>
      <c r="M391" s="144"/>
      <c r="N391" s="8"/>
      <c r="O391" s="143" t="s">
        <v>495</v>
      </c>
      <c r="P391" s="8"/>
      <c r="Q391" s="143" t="s">
        <v>767</v>
      </c>
      <c r="R391" s="8"/>
      <c r="S391" s="143" t="s">
        <v>381</v>
      </c>
      <c r="T391" s="8"/>
      <c r="U391" s="134" t="n">
        <v>6091.01</v>
      </c>
      <c r="V391" s="8"/>
      <c r="W391" s="8"/>
      <c r="X391" s="8"/>
      <c r="Y391" s="134" t="n">
        <v>-75291.55</v>
      </c>
    </row>
    <row r="392" customFormat="false" ht="15" hidden="false" customHeight="false" outlineLevel="0" collapsed="false">
      <c r="A392" s="8"/>
      <c r="B392" s="8"/>
      <c r="C392" s="8"/>
      <c r="D392" s="8"/>
      <c r="E392" s="8"/>
      <c r="F392" s="8"/>
      <c r="G392" s="143" t="s">
        <v>525</v>
      </c>
      <c r="H392" s="8"/>
      <c r="I392" s="145" t="n">
        <v>43229</v>
      </c>
      <c r="J392" s="8"/>
      <c r="K392" s="143" t="s">
        <v>754</v>
      </c>
      <c r="L392" s="8"/>
      <c r="M392" s="144"/>
      <c r="N392" s="8"/>
      <c r="O392" s="143" t="s">
        <v>497</v>
      </c>
      <c r="P392" s="8"/>
      <c r="Q392" s="143" t="s">
        <v>768</v>
      </c>
      <c r="R392" s="8"/>
      <c r="S392" s="143" t="s">
        <v>381</v>
      </c>
      <c r="T392" s="8"/>
      <c r="U392" s="134" t="n">
        <v>1630.5</v>
      </c>
      <c r="V392" s="8"/>
      <c r="W392" s="8"/>
      <c r="X392" s="8"/>
      <c r="Y392" s="134" t="n">
        <v>-73661.05</v>
      </c>
    </row>
    <row r="393" customFormat="false" ht="15" hidden="false" customHeight="false" outlineLevel="0" collapsed="false">
      <c r="A393" s="8"/>
      <c r="B393" s="8"/>
      <c r="C393" s="8"/>
      <c r="D393" s="8"/>
      <c r="E393" s="8"/>
      <c r="F393" s="8"/>
      <c r="G393" s="143" t="s">
        <v>525</v>
      </c>
      <c r="H393" s="8"/>
      <c r="I393" s="145" t="n">
        <v>43229</v>
      </c>
      <c r="J393" s="8"/>
      <c r="K393" s="143" t="s">
        <v>754</v>
      </c>
      <c r="L393" s="8"/>
      <c r="M393" s="144"/>
      <c r="N393" s="8"/>
      <c r="O393" s="143" t="s">
        <v>494</v>
      </c>
      <c r="P393" s="8"/>
      <c r="Q393" s="143" t="s">
        <v>769</v>
      </c>
      <c r="R393" s="8"/>
      <c r="S393" s="143" t="s">
        <v>381</v>
      </c>
      <c r="T393" s="8"/>
      <c r="U393" s="134" t="n">
        <v>944.3</v>
      </c>
      <c r="V393" s="8"/>
      <c r="W393" s="8"/>
      <c r="X393" s="8"/>
      <c r="Y393" s="134" t="n">
        <v>-72716.75</v>
      </c>
    </row>
    <row r="394" customFormat="false" ht="15" hidden="false" customHeight="false" outlineLevel="0" collapsed="false">
      <c r="A394" s="8"/>
      <c r="B394" s="8"/>
      <c r="C394" s="8"/>
      <c r="D394" s="8"/>
      <c r="E394" s="8"/>
      <c r="F394" s="8"/>
      <c r="G394" s="143" t="s">
        <v>525</v>
      </c>
      <c r="H394" s="8"/>
      <c r="I394" s="145" t="n">
        <v>43229</v>
      </c>
      <c r="J394" s="8"/>
      <c r="K394" s="143" t="s">
        <v>754</v>
      </c>
      <c r="L394" s="8"/>
      <c r="M394" s="144"/>
      <c r="N394" s="8"/>
      <c r="O394" s="143" t="s">
        <v>496</v>
      </c>
      <c r="P394" s="8"/>
      <c r="Q394" s="143" t="s">
        <v>770</v>
      </c>
      <c r="R394" s="8"/>
      <c r="S394" s="143" t="s">
        <v>381</v>
      </c>
      <c r="T394" s="8"/>
      <c r="U394" s="134" t="n">
        <v>5929.92</v>
      </c>
      <c r="V394" s="8"/>
      <c r="W394" s="8"/>
      <c r="X394" s="8"/>
      <c r="Y394" s="134" t="n">
        <v>-66786.83</v>
      </c>
    </row>
    <row r="395" customFormat="false" ht="15" hidden="false" customHeight="false" outlineLevel="0" collapsed="false">
      <c r="A395" s="8"/>
      <c r="B395" s="8"/>
      <c r="C395" s="8"/>
      <c r="D395" s="8"/>
      <c r="E395" s="8"/>
      <c r="F395" s="8"/>
      <c r="G395" s="143" t="s">
        <v>525</v>
      </c>
      <c r="H395" s="8"/>
      <c r="I395" s="145" t="n">
        <v>43229</v>
      </c>
      <c r="J395" s="8"/>
      <c r="K395" s="143" t="s">
        <v>754</v>
      </c>
      <c r="L395" s="8"/>
      <c r="M395" s="144"/>
      <c r="N395" s="8"/>
      <c r="O395" s="143" t="s">
        <v>484</v>
      </c>
      <c r="P395" s="8"/>
      <c r="Q395" s="143" t="s">
        <v>771</v>
      </c>
      <c r="R395" s="8"/>
      <c r="S395" s="143" t="s">
        <v>381</v>
      </c>
      <c r="T395" s="8"/>
      <c r="U395" s="134" t="n">
        <v>761.67</v>
      </c>
      <c r="V395" s="8"/>
      <c r="W395" s="8"/>
      <c r="X395" s="8"/>
      <c r="Y395" s="134" t="n">
        <v>-66025.16</v>
      </c>
    </row>
    <row r="396" customFormat="false" ht="15" hidden="false" customHeight="false" outlineLevel="0" collapsed="false">
      <c r="A396" s="8"/>
      <c r="B396" s="8"/>
      <c r="C396" s="8"/>
      <c r="D396" s="8"/>
      <c r="E396" s="8"/>
      <c r="F396" s="8"/>
      <c r="G396" s="143" t="s">
        <v>839</v>
      </c>
      <c r="H396" s="8"/>
      <c r="I396" s="145" t="n">
        <v>43229</v>
      </c>
      <c r="J396" s="8"/>
      <c r="K396" s="143" t="s">
        <v>930</v>
      </c>
      <c r="L396" s="8"/>
      <c r="M396" s="144"/>
      <c r="N396" s="8"/>
      <c r="O396" s="143" t="s">
        <v>784</v>
      </c>
      <c r="P396" s="8"/>
      <c r="Q396" s="143" t="s">
        <v>931</v>
      </c>
      <c r="R396" s="8"/>
      <c r="S396" s="143" t="s">
        <v>289</v>
      </c>
      <c r="T396" s="8"/>
      <c r="U396" s="8"/>
      <c r="V396" s="8"/>
      <c r="W396" s="134" t="n">
        <v>35</v>
      </c>
      <c r="X396" s="8"/>
      <c r="Y396" s="134" t="n">
        <v>-66060.16</v>
      </c>
    </row>
    <row r="397" customFormat="false" ht="15" hidden="false" customHeight="false" outlineLevel="0" collapsed="false">
      <c r="A397" s="8"/>
      <c r="B397" s="8"/>
      <c r="C397" s="8"/>
      <c r="D397" s="8"/>
      <c r="E397" s="8"/>
      <c r="F397" s="8"/>
      <c r="G397" s="143" t="s">
        <v>839</v>
      </c>
      <c r="H397" s="8"/>
      <c r="I397" s="145" t="n">
        <v>43229</v>
      </c>
      <c r="J397" s="8"/>
      <c r="K397" s="143" t="s">
        <v>932</v>
      </c>
      <c r="L397" s="8"/>
      <c r="M397" s="144"/>
      <c r="N397" s="8"/>
      <c r="O397" s="143" t="s">
        <v>571</v>
      </c>
      <c r="P397" s="8"/>
      <c r="Q397" s="143" t="s">
        <v>572</v>
      </c>
      <c r="R397" s="8"/>
      <c r="S397" s="143" t="s">
        <v>156</v>
      </c>
      <c r="T397" s="8"/>
      <c r="U397" s="8"/>
      <c r="V397" s="8"/>
      <c r="W397" s="134" t="n">
        <v>171.62</v>
      </c>
      <c r="X397" s="8"/>
      <c r="Y397" s="134" t="n">
        <v>-66231.78</v>
      </c>
    </row>
    <row r="398" customFormat="false" ht="15" hidden="false" customHeight="false" outlineLevel="0" collapsed="false">
      <c r="A398" s="8"/>
      <c r="B398" s="8"/>
      <c r="C398" s="8"/>
      <c r="D398" s="8"/>
      <c r="E398" s="8"/>
      <c r="F398" s="8"/>
      <c r="G398" s="143" t="s">
        <v>839</v>
      </c>
      <c r="H398" s="8"/>
      <c r="I398" s="145" t="n">
        <v>43229</v>
      </c>
      <c r="J398" s="8"/>
      <c r="K398" s="143" t="s">
        <v>933</v>
      </c>
      <c r="L398" s="8"/>
      <c r="M398" s="144"/>
      <c r="N398" s="8"/>
      <c r="O398" s="143" t="s">
        <v>710</v>
      </c>
      <c r="P398" s="8"/>
      <c r="Q398" s="143" t="s">
        <v>711</v>
      </c>
      <c r="R398" s="8"/>
      <c r="S398" s="143" t="s">
        <v>179</v>
      </c>
      <c r="T398" s="8"/>
      <c r="U398" s="8"/>
      <c r="V398" s="8"/>
      <c r="W398" s="134" t="n">
        <v>450</v>
      </c>
      <c r="X398" s="8"/>
      <c r="Y398" s="134" t="n">
        <v>-66681.78</v>
      </c>
    </row>
    <row r="399" customFormat="false" ht="15" hidden="false" customHeight="false" outlineLevel="0" collapsed="false">
      <c r="A399" s="8"/>
      <c r="B399" s="8"/>
      <c r="C399" s="8"/>
      <c r="D399" s="8"/>
      <c r="E399" s="8"/>
      <c r="F399" s="8"/>
      <c r="G399" s="143" t="s">
        <v>839</v>
      </c>
      <c r="H399" s="8"/>
      <c r="I399" s="145" t="n">
        <v>43229</v>
      </c>
      <c r="J399" s="8"/>
      <c r="K399" s="143" t="s">
        <v>934</v>
      </c>
      <c r="L399" s="8"/>
      <c r="M399" s="144"/>
      <c r="N399" s="8"/>
      <c r="O399" s="143" t="s">
        <v>656</v>
      </c>
      <c r="P399" s="8"/>
      <c r="Q399" s="143" t="s">
        <v>663</v>
      </c>
      <c r="R399" s="8"/>
      <c r="S399" s="143" t="s">
        <v>357</v>
      </c>
      <c r="T399" s="8"/>
      <c r="U399" s="8"/>
      <c r="V399" s="8"/>
      <c r="W399" s="134" t="n">
        <v>265.97</v>
      </c>
      <c r="X399" s="8"/>
      <c r="Y399" s="134" t="n">
        <v>-66947.75</v>
      </c>
    </row>
    <row r="400" customFormat="false" ht="15" hidden="false" customHeight="false" outlineLevel="0" collapsed="false">
      <c r="A400" s="8"/>
      <c r="B400" s="8"/>
      <c r="C400" s="8"/>
      <c r="D400" s="8"/>
      <c r="E400" s="8"/>
      <c r="F400" s="8"/>
      <c r="G400" s="143" t="s">
        <v>839</v>
      </c>
      <c r="H400" s="8"/>
      <c r="I400" s="145" t="n">
        <v>43229</v>
      </c>
      <c r="J400" s="8"/>
      <c r="K400" s="143" t="s">
        <v>935</v>
      </c>
      <c r="L400" s="8"/>
      <c r="M400" s="144"/>
      <c r="N400" s="8"/>
      <c r="O400" s="143" t="s">
        <v>494</v>
      </c>
      <c r="P400" s="8"/>
      <c r="Q400" s="143" t="s">
        <v>936</v>
      </c>
      <c r="R400" s="8"/>
      <c r="S400" s="143" t="s">
        <v>545</v>
      </c>
      <c r="T400" s="8"/>
      <c r="U400" s="8"/>
      <c r="V400" s="8"/>
      <c r="W400" s="134" t="n">
        <v>947.8</v>
      </c>
      <c r="X400" s="8"/>
      <c r="Y400" s="134" t="n">
        <v>-67895.55</v>
      </c>
    </row>
    <row r="401" customFormat="false" ht="15" hidden="false" customHeight="false" outlineLevel="0" collapsed="false">
      <c r="A401" s="8"/>
      <c r="B401" s="8"/>
      <c r="C401" s="8"/>
      <c r="D401" s="8"/>
      <c r="E401" s="8"/>
      <c r="F401" s="8"/>
      <c r="G401" s="143" t="s">
        <v>525</v>
      </c>
      <c r="H401" s="8"/>
      <c r="I401" s="145" t="n">
        <v>43229</v>
      </c>
      <c r="J401" s="8"/>
      <c r="K401" s="143" t="s">
        <v>548</v>
      </c>
      <c r="L401" s="8"/>
      <c r="M401" s="144"/>
      <c r="N401" s="8"/>
      <c r="O401" s="143" t="s">
        <v>531</v>
      </c>
      <c r="P401" s="8"/>
      <c r="Q401" s="143" t="s">
        <v>549</v>
      </c>
      <c r="R401" s="8"/>
      <c r="S401" s="143" t="s">
        <v>374</v>
      </c>
      <c r="T401" s="8"/>
      <c r="U401" s="134" t="n">
        <v>3541.87</v>
      </c>
      <c r="V401" s="8"/>
      <c r="W401" s="8"/>
      <c r="X401" s="8"/>
      <c r="Y401" s="134" t="n">
        <v>-64353.68</v>
      </c>
    </row>
    <row r="402" customFormat="false" ht="15" hidden="false" customHeight="false" outlineLevel="0" collapsed="false">
      <c r="A402" s="8"/>
      <c r="B402" s="8"/>
      <c r="C402" s="8"/>
      <c r="D402" s="8"/>
      <c r="E402" s="8"/>
      <c r="F402" s="8"/>
      <c r="G402" s="143" t="s">
        <v>509</v>
      </c>
      <c r="H402" s="8"/>
      <c r="I402" s="145" t="n">
        <v>43229</v>
      </c>
      <c r="J402" s="8"/>
      <c r="K402" s="143" t="s">
        <v>937</v>
      </c>
      <c r="L402" s="8"/>
      <c r="M402" s="144"/>
      <c r="N402" s="8"/>
      <c r="O402" s="143" t="s">
        <v>494</v>
      </c>
      <c r="P402" s="8"/>
      <c r="Q402" s="143" t="s">
        <v>938</v>
      </c>
      <c r="R402" s="8"/>
      <c r="S402" s="143" t="s">
        <v>357</v>
      </c>
      <c r="T402" s="8"/>
      <c r="U402" s="134" t="n">
        <v>265.97</v>
      </c>
      <c r="V402" s="8"/>
      <c r="W402" s="8"/>
      <c r="X402" s="8"/>
      <c r="Y402" s="134" t="n">
        <v>-64087.71</v>
      </c>
    </row>
    <row r="403" customFormat="false" ht="15" hidden="false" customHeight="false" outlineLevel="0" collapsed="false">
      <c r="A403" s="8"/>
      <c r="B403" s="8"/>
      <c r="C403" s="8"/>
      <c r="D403" s="8"/>
      <c r="E403" s="8"/>
      <c r="F403" s="8"/>
      <c r="G403" s="143" t="s">
        <v>525</v>
      </c>
      <c r="H403" s="8"/>
      <c r="I403" s="145" t="n">
        <v>43229</v>
      </c>
      <c r="J403" s="8"/>
      <c r="K403" s="143" t="s">
        <v>530</v>
      </c>
      <c r="L403" s="8"/>
      <c r="M403" s="144"/>
      <c r="N403" s="8"/>
      <c r="O403" s="143" t="s">
        <v>498</v>
      </c>
      <c r="P403" s="8"/>
      <c r="Q403" s="8"/>
      <c r="R403" s="8"/>
      <c r="S403" s="143" t="s">
        <v>374</v>
      </c>
      <c r="T403" s="8"/>
      <c r="U403" s="134" t="n">
        <v>44681.68</v>
      </c>
      <c r="V403" s="8"/>
      <c r="W403" s="8"/>
      <c r="X403" s="8"/>
      <c r="Y403" s="134" t="n">
        <v>-19406.03</v>
      </c>
    </row>
    <row r="404" customFormat="false" ht="15" hidden="false" customHeight="false" outlineLevel="0" collapsed="false">
      <c r="A404" s="8"/>
      <c r="B404" s="8"/>
      <c r="C404" s="8"/>
      <c r="D404" s="8"/>
      <c r="E404" s="8"/>
      <c r="F404" s="8"/>
      <c r="G404" s="143" t="s">
        <v>839</v>
      </c>
      <c r="H404" s="8"/>
      <c r="I404" s="145" t="n">
        <v>43230</v>
      </c>
      <c r="J404" s="8"/>
      <c r="K404" s="143" t="s">
        <v>939</v>
      </c>
      <c r="L404" s="8"/>
      <c r="M404" s="144"/>
      <c r="N404" s="8"/>
      <c r="O404" s="143" t="s">
        <v>713</v>
      </c>
      <c r="P404" s="8"/>
      <c r="Q404" s="143" t="s">
        <v>714</v>
      </c>
      <c r="R404" s="8"/>
      <c r="S404" s="143" t="s">
        <v>181</v>
      </c>
      <c r="T404" s="8"/>
      <c r="U404" s="8"/>
      <c r="V404" s="8"/>
      <c r="W404" s="134" t="n">
        <v>100</v>
      </c>
      <c r="X404" s="8"/>
      <c r="Y404" s="134" t="n">
        <v>-19506.03</v>
      </c>
    </row>
    <row r="405" customFormat="false" ht="15" hidden="false" customHeight="false" outlineLevel="0" collapsed="false">
      <c r="A405" s="8"/>
      <c r="B405" s="8"/>
      <c r="C405" s="8"/>
      <c r="D405" s="8"/>
      <c r="E405" s="8"/>
      <c r="F405" s="8"/>
      <c r="G405" s="143" t="s">
        <v>839</v>
      </c>
      <c r="H405" s="8"/>
      <c r="I405" s="145" t="n">
        <v>43230</v>
      </c>
      <c r="J405" s="8"/>
      <c r="K405" s="143" t="s">
        <v>939</v>
      </c>
      <c r="L405" s="8"/>
      <c r="M405" s="144"/>
      <c r="N405" s="8"/>
      <c r="O405" s="143" t="s">
        <v>568</v>
      </c>
      <c r="P405" s="8"/>
      <c r="Q405" s="143" t="s">
        <v>569</v>
      </c>
      <c r="R405" s="8"/>
      <c r="S405" s="143" t="s">
        <v>298</v>
      </c>
      <c r="T405" s="8"/>
      <c r="U405" s="8"/>
      <c r="V405" s="8"/>
      <c r="W405" s="134" t="n">
        <v>154.98</v>
      </c>
      <c r="X405" s="8"/>
      <c r="Y405" s="134" t="n">
        <v>-19661.01</v>
      </c>
    </row>
    <row r="406" customFormat="false" ht="15" hidden="false" customHeight="false" outlineLevel="0" collapsed="false">
      <c r="A406" s="8"/>
      <c r="B406" s="8"/>
      <c r="C406" s="8"/>
      <c r="D406" s="8"/>
      <c r="E406" s="8"/>
      <c r="F406" s="8"/>
      <c r="G406" s="143" t="s">
        <v>839</v>
      </c>
      <c r="H406" s="8"/>
      <c r="I406" s="145" t="n">
        <v>43230</v>
      </c>
      <c r="J406" s="8"/>
      <c r="K406" s="143" t="s">
        <v>940</v>
      </c>
      <c r="L406" s="8"/>
      <c r="M406" s="144"/>
      <c r="N406" s="8"/>
      <c r="O406" s="143" t="s">
        <v>707</v>
      </c>
      <c r="P406" s="8"/>
      <c r="Q406" s="143" t="s">
        <v>708</v>
      </c>
      <c r="R406" s="8"/>
      <c r="S406" s="143" t="s">
        <v>190</v>
      </c>
      <c r="T406" s="8"/>
      <c r="U406" s="8"/>
      <c r="V406" s="8"/>
      <c r="W406" s="134" t="n">
        <v>124.55</v>
      </c>
      <c r="X406" s="8"/>
      <c r="Y406" s="134" t="n">
        <v>-19785.56</v>
      </c>
    </row>
    <row r="407" customFormat="false" ht="15" hidden="false" customHeight="false" outlineLevel="0" collapsed="false">
      <c r="A407" s="8"/>
      <c r="B407" s="8"/>
      <c r="C407" s="8"/>
      <c r="D407" s="8"/>
      <c r="E407" s="8"/>
      <c r="F407" s="8"/>
      <c r="G407" s="143" t="s">
        <v>839</v>
      </c>
      <c r="H407" s="8"/>
      <c r="I407" s="145" t="n">
        <v>43230</v>
      </c>
      <c r="J407" s="8"/>
      <c r="K407" s="143" t="s">
        <v>941</v>
      </c>
      <c r="L407" s="8"/>
      <c r="M407" s="144"/>
      <c r="N407" s="8"/>
      <c r="O407" s="143" t="s">
        <v>494</v>
      </c>
      <c r="P407" s="8"/>
      <c r="Q407" s="143" t="s">
        <v>942</v>
      </c>
      <c r="R407" s="8"/>
      <c r="S407" s="143" t="s">
        <v>545</v>
      </c>
      <c r="T407" s="8"/>
      <c r="U407" s="8"/>
      <c r="V407" s="8"/>
      <c r="W407" s="134" t="n">
        <v>992.6</v>
      </c>
      <c r="X407" s="8"/>
      <c r="Y407" s="134" t="n">
        <v>-20778.16</v>
      </c>
    </row>
    <row r="408" customFormat="false" ht="15" hidden="false" customHeight="false" outlineLevel="0" collapsed="false">
      <c r="A408" s="8"/>
      <c r="B408" s="8"/>
      <c r="C408" s="8"/>
      <c r="D408" s="8"/>
      <c r="E408" s="8"/>
      <c r="F408" s="8"/>
      <c r="G408" s="143" t="s">
        <v>839</v>
      </c>
      <c r="H408" s="8"/>
      <c r="I408" s="145" t="n">
        <v>43230</v>
      </c>
      <c r="J408" s="8"/>
      <c r="K408" s="143" t="s">
        <v>943</v>
      </c>
      <c r="L408" s="8"/>
      <c r="M408" s="144"/>
      <c r="N408" s="8"/>
      <c r="O408" s="143" t="s">
        <v>494</v>
      </c>
      <c r="P408" s="8"/>
      <c r="Q408" s="143" t="s">
        <v>944</v>
      </c>
      <c r="R408" s="8"/>
      <c r="S408" s="143" t="s">
        <v>277</v>
      </c>
      <c r="T408" s="8"/>
      <c r="U408" s="8"/>
      <c r="V408" s="8"/>
      <c r="W408" s="134" t="n">
        <v>350</v>
      </c>
      <c r="X408" s="8"/>
      <c r="Y408" s="134" t="n">
        <v>-21128.16</v>
      </c>
    </row>
    <row r="409" customFormat="false" ht="15" hidden="false" customHeight="false" outlineLevel="0" collapsed="false">
      <c r="A409" s="8"/>
      <c r="B409" s="8"/>
      <c r="C409" s="8"/>
      <c r="D409" s="8"/>
      <c r="E409" s="8"/>
      <c r="F409" s="8"/>
      <c r="G409" s="143" t="s">
        <v>525</v>
      </c>
      <c r="H409" s="8"/>
      <c r="I409" s="145" t="n">
        <v>43231</v>
      </c>
      <c r="J409" s="8"/>
      <c r="K409" s="143" t="s">
        <v>754</v>
      </c>
      <c r="L409" s="8"/>
      <c r="M409" s="144"/>
      <c r="N409" s="8"/>
      <c r="O409" s="143" t="s">
        <v>494</v>
      </c>
      <c r="P409" s="8"/>
      <c r="Q409" s="143" t="s">
        <v>772</v>
      </c>
      <c r="R409" s="8"/>
      <c r="S409" s="143" t="s">
        <v>381</v>
      </c>
      <c r="T409" s="8"/>
      <c r="U409" s="134" t="n">
        <v>919.8</v>
      </c>
      <c r="V409" s="8"/>
      <c r="W409" s="8"/>
      <c r="X409" s="8"/>
      <c r="Y409" s="134" t="n">
        <v>-20208.36</v>
      </c>
    </row>
    <row r="410" customFormat="false" ht="15" hidden="false" customHeight="false" outlineLevel="0" collapsed="false">
      <c r="A410" s="8"/>
      <c r="B410" s="8"/>
      <c r="C410" s="8"/>
      <c r="D410" s="8"/>
      <c r="E410" s="8"/>
      <c r="F410" s="8"/>
      <c r="G410" s="143" t="s">
        <v>525</v>
      </c>
      <c r="H410" s="8"/>
      <c r="I410" s="145" t="n">
        <v>43231</v>
      </c>
      <c r="J410" s="8"/>
      <c r="K410" s="143" t="s">
        <v>754</v>
      </c>
      <c r="L410" s="8"/>
      <c r="M410" s="144"/>
      <c r="N410" s="8"/>
      <c r="O410" s="143" t="s">
        <v>494</v>
      </c>
      <c r="P410" s="8"/>
      <c r="Q410" s="143" t="s">
        <v>773</v>
      </c>
      <c r="R410" s="8"/>
      <c r="S410" s="143" t="s">
        <v>381</v>
      </c>
      <c r="T410" s="8"/>
      <c r="U410" s="134" t="n">
        <v>963.9</v>
      </c>
      <c r="V410" s="8"/>
      <c r="W410" s="8"/>
      <c r="X410" s="8"/>
      <c r="Y410" s="134" t="n">
        <v>-19244.46</v>
      </c>
    </row>
    <row r="411" customFormat="false" ht="15" hidden="false" customHeight="false" outlineLevel="0" collapsed="false">
      <c r="A411" s="8"/>
      <c r="B411" s="8"/>
      <c r="C411" s="8"/>
      <c r="D411" s="8"/>
      <c r="E411" s="8"/>
      <c r="F411" s="8"/>
      <c r="G411" s="143" t="s">
        <v>525</v>
      </c>
      <c r="H411" s="8"/>
      <c r="I411" s="145" t="n">
        <v>43231</v>
      </c>
      <c r="J411" s="8"/>
      <c r="K411" s="143" t="s">
        <v>754</v>
      </c>
      <c r="L411" s="8"/>
      <c r="M411" s="144"/>
      <c r="N411" s="8"/>
      <c r="O411" s="143" t="s">
        <v>494</v>
      </c>
      <c r="P411" s="8"/>
      <c r="Q411" s="143" t="s">
        <v>774</v>
      </c>
      <c r="R411" s="8"/>
      <c r="S411" s="143" t="s">
        <v>381</v>
      </c>
      <c r="T411" s="8"/>
      <c r="U411" s="134" t="n">
        <v>1033.9</v>
      </c>
      <c r="V411" s="8"/>
      <c r="W411" s="8"/>
      <c r="X411" s="8"/>
      <c r="Y411" s="134" t="n">
        <v>-18210.56</v>
      </c>
    </row>
    <row r="412" customFormat="false" ht="15" hidden="false" customHeight="false" outlineLevel="0" collapsed="false">
      <c r="A412" s="8"/>
      <c r="B412" s="8"/>
      <c r="C412" s="8"/>
      <c r="D412" s="8"/>
      <c r="E412" s="8"/>
      <c r="F412" s="8"/>
      <c r="G412" s="143" t="s">
        <v>525</v>
      </c>
      <c r="H412" s="8"/>
      <c r="I412" s="145" t="n">
        <v>43231</v>
      </c>
      <c r="J412" s="8"/>
      <c r="K412" s="143" t="s">
        <v>754</v>
      </c>
      <c r="L412" s="8"/>
      <c r="M412" s="144"/>
      <c r="N412" s="8"/>
      <c r="O412" s="143" t="s">
        <v>494</v>
      </c>
      <c r="P412" s="8"/>
      <c r="Q412" s="143" t="s">
        <v>775</v>
      </c>
      <c r="R412" s="8"/>
      <c r="S412" s="143" t="s">
        <v>381</v>
      </c>
      <c r="T412" s="8"/>
      <c r="U412" s="134" t="n">
        <v>908.6</v>
      </c>
      <c r="V412" s="8"/>
      <c r="W412" s="8"/>
      <c r="X412" s="8"/>
      <c r="Y412" s="134" t="n">
        <v>-17301.96</v>
      </c>
    </row>
    <row r="413" customFormat="false" ht="15" hidden="false" customHeight="false" outlineLevel="0" collapsed="false">
      <c r="A413" s="8"/>
      <c r="B413" s="8"/>
      <c r="C413" s="8"/>
      <c r="D413" s="8"/>
      <c r="E413" s="8"/>
      <c r="F413" s="8"/>
      <c r="G413" s="143" t="s">
        <v>525</v>
      </c>
      <c r="H413" s="8"/>
      <c r="I413" s="145" t="n">
        <v>43231</v>
      </c>
      <c r="J413" s="8"/>
      <c r="K413" s="143" t="s">
        <v>754</v>
      </c>
      <c r="L413" s="8"/>
      <c r="M413" s="144"/>
      <c r="N413" s="8"/>
      <c r="O413" s="143" t="s">
        <v>494</v>
      </c>
      <c r="P413" s="8"/>
      <c r="Q413" s="143" t="s">
        <v>776</v>
      </c>
      <c r="R413" s="8"/>
      <c r="S413" s="143" t="s">
        <v>381</v>
      </c>
      <c r="T413" s="8"/>
      <c r="U413" s="134" t="n">
        <v>253.24</v>
      </c>
      <c r="V413" s="8"/>
      <c r="W413" s="8"/>
      <c r="X413" s="8"/>
      <c r="Y413" s="134" t="n">
        <v>-17048.72</v>
      </c>
    </row>
    <row r="414" customFormat="false" ht="15" hidden="false" customHeight="false" outlineLevel="0" collapsed="false">
      <c r="A414" s="8"/>
      <c r="B414" s="8"/>
      <c r="C414" s="8"/>
      <c r="D414" s="8"/>
      <c r="E414" s="8"/>
      <c r="F414" s="8"/>
      <c r="G414" s="143" t="s">
        <v>525</v>
      </c>
      <c r="H414" s="8"/>
      <c r="I414" s="145" t="n">
        <v>43231</v>
      </c>
      <c r="J414" s="8"/>
      <c r="K414" s="143" t="s">
        <v>754</v>
      </c>
      <c r="L414" s="8"/>
      <c r="M414" s="144"/>
      <c r="N414" s="8"/>
      <c r="O414" s="143" t="s">
        <v>497</v>
      </c>
      <c r="P414" s="8"/>
      <c r="Q414" s="143" t="s">
        <v>777</v>
      </c>
      <c r="R414" s="8"/>
      <c r="S414" s="143" t="s">
        <v>381</v>
      </c>
      <c r="T414" s="8"/>
      <c r="U414" s="134" t="n">
        <v>1518.44</v>
      </c>
      <c r="V414" s="8"/>
      <c r="W414" s="8"/>
      <c r="X414" s="8"/>
      <c r="Y414" s="134" t="n">
        <v>-15530.28</v>
      </c>
    </row>
    <row r="415" customFormat="false" ht="15" hidden="false" customHeight="false" outlineLevel="0" collapsed="false">
      <c r="A415" s="8"/>
      <c r="B415" s="8"/>
      <c r="C415" s="8"/>
      <c r="D415" s="8"/>
      <c r="E415" s="8"/>
      <c r="F415" s="8"/>
      <c r="G415" s="143" t="s">
        <v>839</v>
      </c>
      <c r="H415" s="8"/>
      <c r="I415" s="145" t="n">
        <v>43231</v>
      </c>
      <c r="J415" s="8"/>
      <c r="K415" s="143" t="s">
        <v>945</v>
      </c>
      <c r="L415" s="8"/>
      <c r="M415" s="144"/>
      <c r="N415" s="8"/>
      <c r="O415" s="143" t="s">
        <v>494</v>
      </c>
      <c r="P415" s="8"/>
      <c r="Q415" s="143" t="s">
        <v>946</v>
      </c>
      <c r="R415" s="8"/>
      <c r="S415" s="143" t="s">
        <v>545</v>
      </c>
      <c r="T415" s="8"/>
      <c r="U415" s="8"/>
      <c r="V415" s="8"/>
      <c r="W415" s="134" t="n">
        <v>957.6</v>
      </c>
      <c r="X415" s="8"/>
      <c r="Y415" s="134" t="n">
        <v>-16487.88</v>
      </c>
    </row>
    <row r="416" customFormat="false" ht="15" hidden="false" customHeight="false" outlineLevel="0" collapsed="false">
      <c r="A416" s="8"/>
      <c r="B416" s="8"/>
      <c r="C416" s="8"/>
      <c r="D416" s="8"/>
      <c r="E416" s="8"/>
      <c r="F416" s="8"/>
      <c r="G416" s="143" t="s">
        <v>525</v>
      </c>
      <c r="H416" s="8"/>
      <c r="I416" s="145" t="n">
        <v>43231</v>
      </c>
      <c r="J416" s="8"/>
      <c r="K416" s="143" t="s">
        <v>530</v>
      </c>
      <c r="L416" s="8"/>
      <c r="M416" s="144"/>
      <c r="N416" s="8"/>
      <c r="O416" s="143" t="s">
        <v>485</v>
      </c>
      <c r="P416" s="8"/>
      <c r="Q416" s="143" t="s">
        <v>561</v>
      </c>
      <c r="R416" s="8"/>
      <c r="S416" s="143" t="s">
        <v>374</v>
      </c>
      <c r="T416" s="8"/>
      <c r="U416" s="134" t="n">
        <v>277.55</v>
      </c>
      <c r="V416" s="8"/>
      <c r="W416" s="8"/>
      <c r="X416" s="8"/>
      <c r="Y416" s="134" t="n">
        <v>-16210.33</v>
      </c>
    </row>
    <row r="417" customFormat="false" ht="15" hidden="false" customHeight="false" outlineLevel="0" collapsed="false">
      <c r="A417" s="8"/>
      <c r="B417" s="8"/>
      <c r="C417" s="8"/>
      <c r="D417" s="8"/>
      <c r="E417" s="8"/>
      <c r="F417" s="8"/>
      <c r="G417" s="143" t="s">
        <v>525</v>
      </c>
      <c r="H417" s="8"/>
      <c r="I417" s="145" t="n">
        <v>43231</v>
      </c>
      <c r="J417" s="8"/>
      <c r="K417" s="143" t="s">
        <v>530</v>
      </c>
      <c r="L417" s="8"/>
      <c r="M417" s="144"/>
      <c r="N417" s="8"/>
      <c r="O417" s="143" t="s">
        <v>499</v>
      </c>
      <c r="P417" s="8"/>
      <c r="Q417" s="143" t="s">
        <v>562</v>
      </c>
      <c r="R417" s="8"/>
      <c r="S417" s="143" t="s">
        <v>374</v>
      </c>
      <c r="T417" s="8"/>
      <c r="U417" s="134" t="n">
        <v>3922.95</v>
      </c>
      <c r="V417" s="8"/>
      <c r="W417" s="8"/>
      <c r="X417" s="8"/>
      <c r="Y417" s="134" t="n">
        <v>-12287.38</v>
      </c>
    </row>
    <row r="418" customFormat="false" ht="15" hidden="false" customHeight="false" outlineLevel="0" collapsed="false">
      <c r="A418" s="8"/>
      <c r="B418" s="8"/>
      <c r="C418" s="8"/>
      <c r="D418" s="8"/>
      <c r="E418" s="8"/>
      <c r="F418" s="8"/>
      <c r="G418" s="143" t="s">
        <v>839</v>
      </c>
      <c r="H418" s="8"/>
      <c r="I418" s="145" t="n">
        <v>43233</v>
      </c>
      <c r="J418" s="8"/>
      <c r="K418" s="143" t="s">
        <v>947</v>
      </c>
      <c r="L418" s="8"/>
      <c r="M418" s="144"/>
      <c r="N418" s="8"/>
      <c r="O418" s="143" t="s">
        <v>490</v>
      </c>
      <c r="P418" s="8"/>
      <c r="Q418" s="143" t="s">
        <v>948</v>
      </c>
      <c r="R418" s="8"/>
      <c r="S418" s="143" t="s">
        <v>545</v>
      </c>
      <c r="T418" s="8"/>
      <c r="U418" s="8"/>
      <c r="V418" s="8"/>
      <c r="W418" s="134" t="n">
        <v>18152.17</v>
      </c>
      <c r="X418" s="8"/>
      <c r="Y418" s="134" t="n">
        <v>-30439.55</v>
      </c>
    </row>
    <row r="419" customFormat="false" ht="15" hidden="false" customHeight="false" outlineLevel="0" collapsed="false">
      <c r="A419" s="8"/>
      <c r="B419" s="8"/>
      <c r="C419" s="8"/>
      <c r="D419" s="8"/>
      <c r="E419" s="8"/>
      <c r="F419" s="8"/>
      <c r="G419" s="143" t="s">
        <v>839</v>
      </c>
      <c r="H419" s="8"/>
      <c r="I419" s="145" t="n">
        <v>43234</v>
      </c>
      <c r="J419" s="8"/>
      <c r="K419" s="143" t="s">
        <v>949</v>
      </c>
      <c r="L419" s="8"/>
      <c r="M419" s="144"/>
      <c r="N419" s="8"/>
      <c r="O419" s="143" t="s">
        <v>497</v>
      </c>
      <c r="P419" s="8"/>
      <c r="Q419" s="143" t="s">
        <v>950</v>
      </c>
      <c r="R419" s="8"/>
      <c r="S419" s="143" t="s">
        <v>270</v>
      </c>
      <c r="T419" s="8"/>
      <c r="U419" s="8"/>
      <c r="V419" s="8"/>
      <c r="W419" s="134" t="n">
        <v>829.5</v>
      </c>
      <c r="X419" s="8"/>
      <c r="Y419" s="134" t="n">
        <v>-31269.05</v>
      </c>
    </row>
    <row r="420" customFormat="false" ht="15" hidden="false" customHeight="false" outlineLevel="0" collapsed="false">
      <c r="A420" s="8"/>
      <c r="B420" s="8"/>
      <c r="C420" s="8"/>
      <c r="D420" s="8"/>
      <c r="E420" s="8"/>
      <c r="F420" s="8"/>
      <c r="G420" s="143" t="s">
        <v>525</v>
      </c>
      <c r="H420" s="8"/>
      <c r="I420" s="145" t="n">
        <v>43234</v>
      </c>
      <c r="J420" s="8"/>
      <c r="K420" s="143" t="s">
        <v>754</v>
      </c>
      <c r="L420" s="8"/>
      <c r="M420" s="144"/>
      <c r="N420" s="8"/>
      <c r="O420" s="143" t="s">
        <v>494</v>
      </c>
      <c r="P420" s="8"/>
      <c r="Q420" s="143" t="s">
        <v>778</v>
      </c>
      <c r="R420" s="8"/>
      <c r="S420" s="143" t="s">
        <v>381</v>
      </c>
      <c r="T420" s="8"/>
      <c r="U420" s="134" t="n">
        <v>980</v>
      </c>
      <c r="V420" s="8"/>
      <c r="W420" s="8"/>
      <c r="X420" s="8"/>
      <c r="Y420" s="134" t="n">
        <v>-30289.05</v>
      </c>
    </row>
    <row r="421" customFormat="false" ht="15" hidden="false" customHeight="false" outlineLevel="0" collapsed="false">
      <c r="A421" s="8"/>
      <c r="B421" s="8"/>
      <c r="C421" s="8"/>
      <c r="D421" s="8"/>
      <c r="E421" s="8"/>
      <c r="F421" s="8"/>
      <c r="G421" s="143" t="s">
        <v>839</v>
      </c>
      <c r="H421" s="8"/>
      <c r="I421" s="145" t="n">
        <v>43234</v>
      </c>
      <c r="J421" s="8"/>
      <c r="K421" s="143" t="s">
        <v>951</v>
      </c>
      <c r="L421" s="8"/>
      <c r="M421" s="144"/>
      <c r="N421" s="8"/>
      <c r="O421" s="143" t="s">
        <v>494</v>
      </c>
      <c r="P421" s="8"/>
      <c r="Q421" s="143" t="s">
        <v>952</v>
      </c>
      <c r="R421" s="8"/>
      <c r="S421" s="143" t="s">
        <v>545</v>
      </c>
      <c r="T421" s="8"/>
      <c r="U421" s="8"/>
      <c r="V421" s="8"/>
      <c r="W421" s="134" t="n">
        <v>938</v>
      </c>
      <c r="X421" s="8"/>
      <c r="Y421" s="134" t="n">
        <v>-31227.05</v>
      </c>
    </row>
    <row r="422" customFormat="false" ht="15" hidden="false" customHeight="false" outlineLevel="0" collapsed="false">
      <c r="A422" s="8"/>
      <c r="B422" s="8"/>
      <c r="C422" s="8"/>
      <c r="D422" s="8"/>
      <c r="E422" s="8"/>
      <c r="F422" s="8"/>
      <c r="G422" s="143" t="s">
        <v>839</v>
      </c>
      <c r="H422" s="8"/>
      <c r="I422" s="145" t="n">
        <v>43234</v>
      </c>
      <c r="J422" s="8"/>
      <c r="K422" s="143" t="s">
        <v>953</v>
      </c>
      <c r="L422" s="8"/>
      <c r="M422" s="144"/>
      <c r="N422" s="8"/>
      <c r="O422" s="143" t="s">
        <v>800</v>
      </c>
      <c r="P422" s="8"/>
      <c r="Q422" s="143" t="s">
        <v>954</v>
      </c>
      <c r="R422" s="8"/>
      <c r="S422" s="143" t="s">
        <v>332</v>
      </c>
      <c r="T422" s="8"/>
      <c r="U422" s="8"/>
      <c r="V422" s="8"/>
      <c r="W422" s="134" t="n">
        <v>237</v>
      </c>
      <c r="X422" s="8"/>
      <c r="Y422" s="134" t="n">
        <v>-31464.05</v>
      </c>
    </row>
    <row r="423" customFormat="false" ht="15" hidden="false" customHeight="false" outlineLevel="0" collapsed="false">
      <c r="A423" s="8"/>
      <c r="B423" s="8"/>
      <c r="C423" s="8"/>
      <c r="D423" s="8"/>
      <c r="E423" s="8"/>
      <c r="F423" s="8"/>
      <c r="G423" s="143" t="s">
        <v>525</v>
      </c>
      <c r="H423" s="8"/>
      <c r="I423" s="145" t="n">
        <v>43234</v>
      </c>
      <c r="J423" s="8"/>
      <c r="K423" s="143" t="s">
        <v>662</v>
      </c>
      <c r="L423" s="8"/>
      <c r="M423" s="144"/>
      <c r="N423" s="8"/>
      <c r="O423" s="143" t="s">
        <v>656</v>
      </c>
      <c r="P423" s="8"/>
      <c r="Q423" s="143" t="s">
        <v>663</v>
      </c>
      <c r="R423" s="8"/>
      <c r="S423" s="143" t="s">
        <v>376</v>
      </c>
      <c r="T423" s="8"/>
      <c r="U423" s="134" t="n">
        <v>265.97</v>
      </c>
      <c r="V423" s="8"/>
      <c r="W423" s="8"/>
      <c r="X423" s="8"/>
      <c r="Y423" s="134" t="n">
        <v>-31198.08</v>
      </c>
    </row>
    <row r="424" customFormat="false" ht="15" hidden="false" customHeight="false" outlineLevel="0" collapsed="false">
      <c r="A424" s="8"/>
      <c r="B424" s="8"/>
      <c r="C424" s="8"/>
      <c r="D424" s="8"/>
      <c r="E424" s="8"/>
      <c r="F424" s="8"/>
      <c r="G424" s="143" t="s">
        <v>525</v>
      </c>
      <c r="H424" s="8"/>
      <c r="I424" s="145" t="n">
        <v>43235</v>
      </c>
      <c r="J424" s="8"/>
      <c r="K424" s="143" t="s">
        <v>754</v>
      </c>
      <c r="L424" s="8"/>
      <c r="M424" s="144"/>
      <c r="N424" s="8"/>
      <c r="O424" s="143" t="s">
        <v>779</v>
      </c>
      <c r="P424" s="8"/>
      <c r="Q424" s="143" t="s">
        <v>780</v>
      </c>
      <c r="R424" s="8"/>
      <c r="S424" s="143" t="s">
        <v>381</v>
      </c>
      <c r="T424" s="8"/>
      <c r="U424" s="134" t="n">
        <v>4154.19</v>
      </c>
      <c r="V424" s="8"/>
      <c r="W424" s="8"/>
      <c r="X424" s="8"/>
      <c r="Y424" s="134" t="n">
        <v>-27043.89</v>
      </c>
    </row>
    <row r="425" customFormat="false" ht="15" hidden="false" customHeight="false" outlineLevel="0" collapsed="false">
      <c r="A425" s="8"/>
      <c r="B425" s="8"/>
      <c r="C425" s="8"/>
      <c r="D425" s="8"/>
      <c r="E425" s="8"/>
      <c r="F425" s="8"/>
      <c r="G425" s="143" t="s">
        <v>839</v>
      </c>
      <c r="H425" s="8"/>
      <c r="I425" s="145" t="n">
        <v>43235</v>
      </c>
      <c r="J425" s="8"/>
      <c r="K425" s="143" t="s">
        <v>955</v>
      </c>
      <c r="L425" s="8"/>
      <c r="M425" s="144"/>
      <c r="N425" s="8"/>
      <c r="O425" s="143" t="s">
        <v>699</v>
      </c>
      <c r="P425" s="8"/>
      <c r="Q425" s="143" t="s">
        <v>700</v>
      </c>
      <c r="R425" s="8"/>
      <c r="S425" s="143" t="s">
        <v>179</v>
      </c>
      <c r="T425" s="8"/>
      <c r="U425" s="8"/>
      <c r="V425" s="8"/>
      <c r="W425" s="134" t="n">
        <v>420</v>
      </c>
      <c r="X425" s="8"/>
      <c r="Y425" s="134" t="n">
        <v>-27463.89</v>
      </c>
    </row>
    <row r="426" customFormat="false" ht="15" hidden="false" customHeight="false" outlineLevel="0" collapsed="false">
      <c r="A426" s="8"/>
      <c r="B426" s="8"/>
      <c r="C426" s="8"/>
      <c r="D426" s="8"/>
      <c r="E426" s="8"/>
      <c r="F426" s="8"/>
      <c r="G426" s="143" t="s">
        <v>525</v>
      </c>
      <c r="H426" s="8"/>
      <c r="I426" s="145" t="n">
        <v>43235</v>
      </c>
      <c r="J426" s="8"/>
      <c r="K426" s="143" t="s">
        <v>698</v>
      </c>
      <c r="L426" s="8"/>
      <c r="M426" s="144"/>
      <c r="N426" s="8"/>
      <c r="O426" s="143" t="s">
        <v>699</v>
      </c>
      <c r="P426" s="8"/>
      <c r="Q426" s="143" t="s">
        <v>700</v>
      </c>
      <c r="R426" s="8"/>
      <c r="S426" s="143" t="s">
        <v>379</v>
      </c>
      <c r="T426" s="8"/>
      <c r="U426" s="134" t="n">
        <v>420</v>
      </c>
      <c r="V426" s="8"/>
      <c r="W426" s="8"/>
      <c r="X426" s="8"/>
      <c r="Y426" s="134" t="n">
        <v>-27043.89</v>
      </c>
    </row>
    <row r="427" customFormat="false" ht="15" hidden="false" customHeight="false" outlineLevel="0" collapsed="false">
      <c r="A427" s="8"/>
      <c r="B427" s="8"/>
      <c r="C427" s="8"/>
      <c r="D427" s="8"/>
      <c r="E427" s="8"/>
      <c r="F427" s="8"/>
      <c r="G427" s="143" t="s">
        <v>839</v>
      </c>
      <c r="H427" s="8"/>
      <c r="I427" s="145" t="n">
        <v>43235</v>
      </c>
      <c r="J427" s="8"/>
      <c r="K427" s="143" t="s">
        <v>955</v>
      </c>
      <c r="L427" s="8"/>
      <c r="M427" s="144"/>
      <c r="N427" s="8"/>
      <c r="O427" s="143" t="s">
        <v>687</v>
      </c>
      <c r="P427" s="8"/>
      <c r="Q427" s="143" t="s">
        <v>705</v>
      </c>
      <c r="R427" s="8"/>
      <c r="S427" s="143" t="s">
        <v>190</v>
      </c>
      <c r="T427" s="8"/>
      <c r="U427" s="8"/>
      <c r="V427" s="8"/>
      <c r="W427" s="134" t="n">
        <v>21.19</v>
      </c>
      <c r="X427" s="8"/>
      <c r="Y427" s="134" t="n">
        <v>-27065.08</v>
      </c>
    </row>
    <row r="428" customFormat="false" ht="15" hidden="false" customHeight="false" outlineLevel="0" collapsed="false">
      <c r="A428" s="8"/>
      <c r="B428" s="8"/>
      <c r="C428" s="8"/>
      <c r="D428" s="8"/>
      <c r="E428" s="8"/>
      <c r="F428" s="8"/>
      <c r="G428" s="143" t="s">
        <v>839</v>
      </c>
      <c r="H428" s="8"/>
      <c r="I428" s="145" t="n">
        <v>43235</v>
      </c>
      <c r="J428" s="8"/>
      <c r="K428" s="143" t="s">
        <v>956</v>
      </c>
      <c r="L428" s="8"/>
      <c r="M428" s="144"/>
      <c r="N428" s="8"/>
      <c r="O428" s="143" t="s">
        <v>702</v>
      </c>
      <c r="P428" s="8"/>
      <c r="Q428" s="143" t="s">
        <v>703</v>
      </c>
      <c r="R428" s="8"/>
      <c r="S428" s="143" t="s">
        <v>181</v>
      </c>
      <c r="T428" s="8"/>
      <c r="U428" s="8"/>
      <c r="V428" s="8"/>
      <c r="W428" s="134" t="n">
        <v>855</v>
      </c>
      <c r="X428" s="8"/>
      <c r="Y428" s="134" t="n">
        <v>-27920.08</v>
      </c>
    </row>
    <row r="429" customFormat="false" ht="15" hidden="false" customHeight="false" outlineLevel="0" collapsed="false">
      <c r="A429" s="8"/>
      <c r="B429" s="8"/>
      <c r="C429" s="8"/>
      <c r="D429" s="8"/>
      <c r="E429" s="8"/>
      <c r="F429" s="8"/>
      <c r="G429" s="143" t="s">
        <v>839</v>
      </c>
      <c r="H429" s="8"/>
      <c r="I429" s="145" t="n">
        <v>43235</v>
      </c>
      <c r="J429" s="8"/>
      <c r="K429" s="143" t="s">
        <v>957</v>
      </c>
      <c r="L429" s="8"/>
      <c r="M429" s="144"/>
      <c r="N429" s="8"/>
      <c r="O429" s="143" t="s">
        <v>716</v>
      </c>
      <c r="P429" s="8"/>
      <c r="Q429" s="143" t="s">
        <v>717</v>
      </c>
      <c r="R429" s="8"/>
      <c r="S429" s="143" t="s">
        <v>181</v>
      </c>
      <c r="T429" s="8"/>
      <c r="U429" s="8"/>
      <c r="V429" s="8"/>
      <c r="W429" s="134" t="n">
        <v>502.17</v>
      </c>
      <c r="X429" s="8"/>
      <c r="Y429" s="134" t="n">
        <v>-28422.25</v>
      </c>
    </row>
    <row r="430" customFormat="false" ht="15" hidden="false" customHeight="false" outlineLevel="0" collapsed="false">
      <c r="A430" s="8"/>
      <c r="B430" s="8"/>
      <c r="C430" s="8"/>
      <c r="D430" s="8"/>
      <c r="E430" s="8"/>
      <c r="F430" s="8"/>
      <c r="G430" s="143" t="s">
        <v>839</v>
      </c>
      <c r="H430" s="8"/>
      <c r="I430" s="145" t="n">
        <v>43235</v>
      </c>
      <c r="J430" s="8"/>
      <c r="K430" s="143" t="s">
        <v>955</v>
      </c>
      <c r="L430" s="8"/>
      <c r="M430" s="144"/>
      <c r="N430" s="8"/>
      <c r="O430" s="143" t="s">
        <v>693</v>
      </c>
      <c r="P430" s="8"/>
      <c r="Q430" s="143" t="s">
        <v>724</v>
      </c>
      <c r="R430" s="8"/>
      <c r="S430" s="143" t="s">
        <v>190</v>
      </c>
      <c r="T430" s="8"/>
      <c r="U430" s="8"/>
      <c r="V430" s="8"/>
      <c r="W430" s="134" t="n">
        <v>28.33</v>
      </c>
      <c r="X430" s="8"/>
      <c r="Y430" s="134" t="n">
        <v>-28450.58</v>
      </c>
    </row>
    <row r="431" customFormat="false" ht="15" hidden="false" customHeight="false" outlineLevel="0" collapsed="false">
      <c r="A431" s="8"/>
      <c r="B431" s="8"/>
      <c r="C431" s="8"/>
      <c r="D431" s="8"/>
      <c r="E431" s="8"/>
      <c r="F431" s="8"/>
      <c r="G431" s="143" t="s">
        <v>839</v>
      </c>
      <c r="H431" s="8"/>
      <c r="I431" s="145" t="n">
        <v>43235</v>
      </c>
      <c r="J431" s="8"/>
      <c r="K431" s="143" t="s">
        <v>955</v>
      </c>
      <c r="L431" s="8"/>
      <c r="M431" s="144"/>
      <c r="N431" s="8"/>
      <c r="O431" s="143" t="s">
        <v>719</v>
      </c>
      <c r="P431" s="8"/>
      <c r="Q431" s="143" t="s">
        <v>720</v>
      </c>
      <c r="R431" s="8"/>
      <c r="S431" s="143" t="s">
        <v>179</v>
      </c>
      <c r="T431" s="8"/>
      <c r="U431" s="8"/>
      <c r="V431" s="8"/>
      <c r="W431" s="134" t="n">
        <v>498</v>
      </c>
      <c r="X431" s="8"/>
      <c r="Y431" s="134" t="n">
        <v>-28948.58</v>
      </c>
    </row>
    <row r="432" customFormat="false" ht="15" hidden="false" customHeight="false" outlineLevel="0" collapsed="false">
      <c r="A432" s="8"/>
      <c r="B432" s="8"/>
      <c r="C432" s="8"/>
      <c r="D432" s="8"/>
      <c r="E432" s="8"/>
      <c r="F432" s="8"/>
      <c r="G432" s="143" t="s">
        <v>839</v>
      </c>
      <c r="H432" s="8"/>
      <c r="I432" s="145" t="n">
        <v>43235</v>
      </c>
      <c r="J432" s="8"/>
      <c r="K432" s="143" t="s">
        <v>955</v>
      </c>
      <c r="L432" s="8"/>
      <c r="M432" s="144"/>
      <c r="N432" s="8"/>
      <c r="O432" s="143" t="s">
        <v>609</v>
      </c>
      <c r="P432" s="8"/>
      <c r="Q432" s="143" t="s">
        <v>722</v>
      </c>
      <c r="R432" s="8"/>
      <c r="S432" s="143" t="s">
        <v>190</v>
      </c>
      <c r="T432" s="8"/>
      <c r="U432" s="8"/>
      <c r="V432" s="8"/>
      <c r="W432" s="134" t="n">
        <v>83</v>
      </c>
      <c r="X432" s="8"/>
      <c r="Y432" s="134" t="n">
        <v>-29031.58</v>
      </c>
    </row>
    <row r="433" customFormat="false" ht="15" hidden="false" customHeight="false" outlineLevel="0" collapsed="false">
      <c r="A433" s="8"/>
      <c r="B433" s="8"/>
      <c r="C433" s="8"/>
      <c r="D433" s="8"/>
      <c r="E433" s="8"/>
      <c r="F433" s="8"/>
      <c r="G433" s="143" t="s">
        <v>525</v>
      </c>
      <c r="H433" s="8"/>
      <c r="I433" s="145" t="n">
        <v>43235</v>
      </c>
      <c r="J433" s="8"/>
      <c r="K433" s="143" t="s">
        <v>567</v>
      </c>
      <c r="L433" s="8"/>
      <c r="M433" s="144"/>
      <c r="N433" s="8"/>
      <c r="O433" s="143" t="s">
        <v>568</v>
      </c>
      <c r="P433" s="8"/>
      <c r="Q433" s="143" t="s">
        <v>569</v>
      </c>
      <c r="R433" s="8"/>
      <c r="S433" s="143" t="s">
        <v>374</v>
      </c>
      <c r="T433" s="8"/>
      <c r="U433" s="134" t="n">
        <v>154.98</v>
      </c>
      <c r="V433" s="8"/>
      <c r="W433" s="8"/>
      <c r="X433" s="8"/>
      <c r="Y433" s="134" t="n">
        <v>-28876.6</v>
      </c>
    </row>
    <row r="434" customFormat="false" ht="15" hidden="false" customHeight="false" outlineLevel="0" collapsed="false">
      <c r="A434" s="8"/>
      <c r="B434" s="8"/>
      <c r="C434" s="8"/>
      <c r="D434" s="8"/>
      <c r="E434" s="8"/>
      <c r="F434" s="8"/>
      <c r="G434" s="143" t="s">
        <v>525</v>
      </c>
      <c r="H434" s="8"/>
      <c r="I434" s="145" t="n">
        <v>43235</v>
      </c>
      <c r="J434" s="8"/>
      <c r="K434" s="143" t="s">
        <v>570</v>
      </c>
      <c r="L434" s="8"/>
      <c r="M434" s="144"/>
      <c r="N434" s="8"/>
      <c r="O434" s="143" t="s">
        <v>571</v>
      </c>
      <c r="P434" s="8"/>
      <c r="Q434" s="143" t="s">
        <v>572</v>
      </c>
      <c r="R434" s="8"/>
      <c r="S434" s="143" t="s">
        <v>374</v>
      </c>
      <c r="T434" s="8"/>
      <c r="U434" s="134" t="n">
        <v>171.62</v>
      </c>
      <c r="V434" s="8"/>
      <c r="W434" s="8"/>
      <c r="X434" s="8"/>
      <c r="Y434" s="134" t="n">
        <v>-28704.98</v>
      </c>
    </row>
    <row r="435" customFormat="false" ht="15" hidden="false" customHeight="false" outlineLevel="0" collapsed="false">
      <c r="A435" s="8"/>
      <c r="B435" s="8"/>
      <c r="C435" s="8"/>
      <c r="D435" s="8"/>
      <c r="E435" s="8"/>
      <c r="F435" s="8"/>
      <c r="G435" s="143" t="s">
        <v>525</v>
      </c>
      <c r="H435" s="8"/>
      <c r="I435" s="145" t="n">
        <v>43235</v>
      </c>
      <c r="J435" s="8"/>
      <c r="K435" s="143" t="s">
        <v>701</v>
      </c>
      <c r="L435" s="8"/>
      <c r="M435" s="144"/>
      <c r="N435" s="8"/>
      <c r="O435" s="143" t="s">
        <v>702</v>
      </c>
      <c r="P435" s="8"/>
      <c r="Q435" s="143" t="s">
        <v>703</v>
      </c>
      <c r="R435" s="8"/>
      <c r="S435" s="143" t="s">
        <v>379</v>
      </c>
      <c r="T435" s="8"/>
      <c r="U435" s="134" t="n">
        <v>855</v>
      </c>
      <c r="V435" s="8"/>
      <c r="W435" s="8"/>
      <c r="X435" s="8"/>
      <c r="Y435" s="134" t="n">
        <v>-27849.98</v>
      </c>
    </row>
    <row r="436" customFormat="false" ht="15" hidden="false" customHeight="false" outlineLevel="0" collapsed="false">
      <c r="A436" s="8"/>
      <c r="B436" s="8"/>
      <c r="C436" s="8"/>
      <c r="D436" s="8"/>
      <c r="E436" s="8"/>
      <c r="F436" s="8"/>
      <c r="G436" s="143" t="s">
        <v>525</v>
      </c>
      <c r="H436" s="8"/>
      <c r="I436" s="145" t="n">
        <v>43235</v>
      </c>
      <c r="J436" s="8"/>
      <c r="K436" s="143" t="s">
        <v>704</v>
      </c>
      <c r="L436" s="8"/>
      <c r="M436" s="144"/>
      <c r="N436" s="8"/>
      <c r="O436" s="143" t="s">
        <v>687</v>
      </c>
      <c r="P436" s="8"/>
      <c r="Q436" s="143" t="s">
        <v>705</v>
      </c>
      <c r="R436" s="8"/>
      <c r="S436" s="143" t="s">
        <v>379</v>
      </c>
      <c r="T436" s="8"/>
      <c r="U436" s="134" t="n">
        <v>21.19</v>
      </c>
      <c r="V436" s="8"/>
      <c r="W436" s="8"/>
      <c r="X436" s="8"/>
      <c r="Y436" s="134" t="n">
        <v>-27828.79</v>
      </c>
    </row>
    <row r="437" customFormat="false" ht="15" hidden="false" customHeight="false" outlineLevel="0" collapsed="false">
      <c r="A437" s="8"/>
      <c r="B437" s="8"/>
      <c r="C437" s="8"/>
      <c r="D437" s="8"/>
      <c r="E437" s="8"/>
      <c r="F437" s="8"/>
      <c r="G437" s="143" t="s">
        <v>525</v>
      </c>
      <c r="H437" s="8"/>
      <c r="I437" s="145" t="n">
        <v>43235</v>
      </c>
      <c r="J437" s="8"/>
      <c r="K437" s="143" t="s">
        <v>706</v>
      </c>
      <c r="L437" s="8"/>
      <c r="M437" s="144"/>
      <c r="N437" s="8"/>
      <c r="O437" s="143" t="s">
        <v>707</v>
      </c>
      <c r="P437" s="8"/>
      <c r="Q437" s="143" t="s">
        <v>708</v>
      </c>
      <c r="R437" s="8"/>
      <c r="S437" s="143" t="s">
        <v>379</v>
      </c>
      <c r="T437" s="8"/>
      <c r="U437" s="134" t="n">
        <v>124.55</v>
      </c>
      <c r="V437" s="8"/>
      <c r="W437" s="8"/>
      <c r="X437" s="8"/>
      <c r="Y437" s="134" t="n">
        <v>-27704.24</v>
      </c>
    </row>
    <row r="438" customFormat="false" ht="15" hidden="false" customHeight="false" outlineLevel="0" collapsed="false">
      <c r="A438" s="8"/>
      <c r="B438" s="8"/>
      <c r="C438" s="8"/>
      <c r="D438" s="8"/>
      <c r="E438" s="8"/>
      <c r="F438" s="8"/>
      <c r="G438" s="143" t="s">
        <v>525</v>
      </c>
      <c r="H438" s="8"/>
      <c r="I438" s="145" t="n">
        <v>43235</v>
      </c>
      <c r="J438" s="8"/>
      <c r="K438" s="143" t="s">
        <v>709</v>
      </c>
      <c r="L438" s="8"/>
      <c r="M438" s="144"/>
      <c r="N438" s="8"/>
      <c r="O438" s="143" t="s">
        <v>710</v>
      </c>
      <c r="P438" s="8"/>
      <c r="Q438" s="143" t="s">
        <v>711</v>
      </c>
      <c r="R438" s="8"/>
      <c r="S438" s="143" t="s">
        <v>379</v>
      </c>
      <c r="T438" s="8"/>
      <c r="U438" s="134" t="n">
        <v>450</v>
      </c>
      <c r="V438" s="8"/>
      <c r="W438" s="8"/>
      <c r="X438" s="8"/>
      <c r="Y438" s="134" t="n">
        <v>-27254.24</v>
      </c>
    </row>
    <row r="439" customFormat="false" ht="15" hidden="false" customHeight="false" outlineLevel="0" collapsed="false">
      <c r="A439" s="8"/>
      <c r="B439" s="8"/>
      <c r="C439" s="8"/>
      <c r="D439" s="8"/>
      <c r="E439" s="8"/>
      <c r="F439" s="8"/>
      <c r="G439" s="143" t="s">
        <v>525</v>
      </c>
      <c r="H439" s="8"/>
      <c r="I439" s="145" t="n">
        <v>43235</v>
      </c>
      <c r="J439" s="8"/>
      <c r="K439" s="143" t="s">
        <v>712</v>
      </c>
      <c r="L439" s="8"/>
      <c r="M439" s="144"/>
      <c r="N439" s="8"/>
      <c r="O439" s="143" t="s">
        <v>713</v>
      </c>
      <c r="P439" s="8"/>
      <c r="Q439" s="143" t="s">
        <v>714</v>
      </c>
      <c r="R439" s="8"/>
      <c r="S439" s="143" t="s">
        <v>379</v>
      </c>
      <c r="T439" s="8"/>
      <c r="U439" s="134" t="n">
        <v>100</v>
      </c>
      <c r="V439" s="8"/>
      <c r="W439" s="8"/>
      <c r="X439" s="8"/>
      <c r="Y439" s="134" t="n">
        <v>-27154.24</v>
      </c>
    </row>
    <row r="440" customFormat="false" ht="15" hidden="false" customHeight="false" outlineLevel="0" collapsed="false">
      <c r="A440" s="8"/>
      <c r="B440" s="8"/>
      <c r="C440" s="8"/>
      <c r="D440" s="8"/>
      <c r="E440" s="8"/>
      <c r="F440" s="8"/>
      <c r="G440" s="143" t="s">
        <v>525</v>
      </c>
      <c r="H440" s="8"/>
      <c r="I440" s="145" t="n">
        <v>43235</v>
      </c>
      <c r="J440" s="8"/>
      <c r="K440" s="143" t="s">
        <v>715</v>
      </c>
      <c r="L440" s="8"/>
      <c r="M440" s="144"/>
      <c r="N440" s="8"/>
      <c r="O440" s="143" t="s">
        <v>716</v>
      </c>
      <c r="P440" s="8"/>
      <c r="Q440" s="143" t="s">
        <v>717</v>
      </c>
      <c r="R440" s="8"/>
      <c r="S440" s="143" t="s">
        <v>379</v>
      </c>
      <c r="T440" s="8"/>
      <c r="U440" s="134" t="n">
        <v>502.17</v>
      </c>
      <c r="V440" s="8"/>
      <c r="W440" s="8"/>
      <c r="X440" s="8"/>
      <c r="Y440" s="134" t="n">
        <v>-26652.07</v>
      </c>
    </row>
    <row r="441" customFormat="false" ht="15" hidden="false" customHeight="false" outlineLevel="0" collapsed="false">
      <c r="A441" s="8"/>
      <c r="B441" s="8"/>
      <c r="C441" s="8"/>
      <c r="D441" s="8"/>
      <c r="E441" s="8"/>
      <c r="F441" s="8"/>
      <c r="G441" s="143" t="s">
        <v>525</v>
      </c>
      <c r="H441" s="8"/>
      <c r="I441" s="145" t="n">
        <v>43235</v>
      </c>
      <c r="J441" s="8"/>
      <c r="K441" s="143" t="s">
        <v>718</v>
      </c>
      <c r="L441" s="8"/>
      <c r="M441" s="144"/>
      <c r="N441" s="8"/>
      <c r="O441" s="143" t="s">
        <v>719</v>
      </c>
      <c r="P441" s="8"/>
      <c r="Q441" s="143" t="s">
        <v>720</v>
      </c>
      <c r="R441" s="8"/>
      <c r="S441" s="143" t="s">
        <v>379</v>
      </c>
      <c r="T441" s="8"/>
      <c r="U441" s="134" t="n">
        <v>498</v>
      </c>
      <c r="V441" s="8"/>
      <c r="W441" s="8"/>
      <c r="X441" s="8"/>
      <c r="Y441" s="134" t="n">
        <v>-26154.07</v>
      </c>
    </row>
    <row r="442" customFormat="false" ht="15" hidden="false" customHeight="false" outlineLevel="0" collapsed="false">
      <c r="A442" s="8"/>
      <c r="B442" s="8"/>
      <c r="C442" s="8"/>
      <c r="D442" s="8"/>
      <c r="E442" s="8"/>
      <c r="F442" s="8"/>
      <c r="G442" s="143" t="s">
        <v>525</v>
      </c>
      <c r="H442" s="8"/>
      <c r="I442" s="145" t="n">
        <v>43235</v>
      </c>
      <c r="J442" s="8"/>
      <c r="K442" s="143" t="s">
        <v>721</v>
      </c>
      <c r="L442" s="8"/>
      <c r="M442" s="144"/>
      <c r="N442" s="8"/>
      <c r="O442" s="143" t="s">
        <v>609</v>
      </c>
      <c r="P442" s="8"/>
      <c r="Q442" s="143" t="s">
        <v>722</v>
      </c>
      <c r="R442" s="8"/>
      <c r="S442" s="143" t="s">
        <v>379</v>
      </c>
      <c r="T442" s="8"/>
      <c r="U442" s="134" t="n">
        <v>83</v>
      </c>
      <c r="V442" s="8"/>
      <c r="W442" s="8"/>
      <c r="X442" s="8"/>
      <c r="Y442" s="134" t="n">
        <v>-26071.07</v>
      </c>
    </row>
    <row r="443" customFormat="false" ht="15" hidden="false" customHeight="false" outlineLevel="0" collapsed="false">
      <c r="A443" s="8"/>
      <c r="B443" s="8"/>
      <c r="C443" s="8"/>
      <c r="D443" s="8"/>
      <c r="E443" s="8"/>
      <c r="F443" s="8"/>
      <c r="G443" s="143" t="s">
        <v>525</v>
      </c>
      <c r="H443" s="8"/>
      <c r="I443" s="145" t="n">
        <v>43235</v>
      </c>
      <c r="J443" s="8"/>
      <c r="K443" s="143" t="s">
        <v>723</v>
      </c>
      <c r="L443" s="8"/>
      <c r="M443" s="144"/>
      <c r="N443" s="8"/>
      <c r="O443" s="143" t="s">
        <v>693</v>
      </c>
      <c r="P443" s="8"/>
      <c r="Q443" s="143" t="s">
        <v>724</v>
      </c>
      <c r="R443" s="8"/>
      <c r="S443" s="143" t="s">
        <v>379</v>
      </c>
      <c r="T443" s="8"/>
      <c r="U443" s="134" t="n">
        <v>28.33</v>
      </c>
      <c r="V443" s="8"/>
      <c r="W443" s="8"/>
      <c r="X443" s="8"/>
      <c r="Y443" s="134" t="n">
        <v>-26042.74</v>
      </c>
    </row>
    <row r="444" customFormat="false" ht="15" hidden="false" customHeight="false" outlineLevel="0" collapsed="false">
      <c r="A444" s="8"/>
      <c r="B444" s="8"/>
      <c r="C444" s="8"/>
      <c r="D444" s="8"/>
      <c r="E444" s="8"/>
      <c r="F444" s="8"/>
      <c r="G444" s="143" t="s">
        <v>839</v>
      </c>
      <c r="H444" s="8"/>
      <c r="I444" s="145" t="n">
        <v>43235</v>
      </c>
      <c r="J444" s="8"/>
      <c r="K444" s="143" t="s">
        <v>955</v>
      </c>
      <c r="L444" s="8"/>
      <c r="M444" s="144"/>
      <c r="N444" s="8"/>
      <c r="O444" s="143" t="s">
        <v>665</v>
      </c>
      <c r="P444" s="8"/>
      <c r="Q444" s="143" t="s">
        <v>666</v>
      </c>
      <c r="R444" s="8"/>
      <c r="S444" s="143" t="s">
        <v>115</v>
      </c>
      <c r="T444" s="8"/>
      <c r="U444" s="8"/>
      <c r="V444" s="8"/>
      <c r="W444" s="134" t="n">
        <v>64.4</v>
      </c>
      <c r="X444" s="8"/>
      <c r="Y444" s="134" t="n">
        <v>-26107.14</v>
      </c>
    </row>
    <row r="445" customFormat="false" ht="15" hidden="false" customHeight="false" outlineLevel="0" collapsed="false">
      <c r="A445" s="8"/>
      <c r="B445" s="8"/>
      <c r="C445" s="8"/>
      <c r="D445" s="8"/>
      <c r="E445" s="8"/>
      <c r="F445" s="8"/>
      <c r="G445" s="143" t="s">
        <v>525</v>
      </c>
      <c r="H445" s="8"/>
      <c r="I445" s="145" t="n">
        <v>43235</v>
      </c>
      <c r="J445" s="8"/>
      <c r="K445" s="143" t="s">
        <v>664</v>
      </c>
      <c r="L445" s="8"/>
      <c r="M445" s="144"/>
      <c r="N445" s="8"/>
      <c r="O445" s="143" t="s">
        <v>665</v>
      </c>
      <c r="P445" s="8"/>
      <c r="Q445" s="143" t="s">
        <v>666</v>
      </c>
      <c r="R445" s="8"/>
      <c r="S445" s="143" t="s">
        <v>376</v>
      </c>
      <c r="T445" s="8"/>
      <c r="U445" s="134" t="n">
        <v>64.4</v>
      </c>
      <c r="V445" s="8"/>
      <c r="W445" s="8"/>
      <c r="X445" s="8"/>
      <c r="Y445" s="134" t="n">
        <v>-26042.74</v>
      </c>
    </row>
    <row r="446" customFormat="false" ht="15" hidden="false" customHeight="false" outlineLevel="0" collapsed="false">
      <c r="A446" s="8"/>
      <c r="B446" s="8"/>
      <c r="C446" s="8"/>
      <c r="D446" s="8"/>
      <c r="E446" s="8"/>
      <c r="F446" s="8"/>
      <c r="G446" s="143" t="s">
        <v>839</v>
      </c>
      <c r="H446" s="8"/>
      <c r="I446" s="145" t="n">
        <v>43235</v>
      </c>
      <c r="J446" s="8"/>
      <c r="K446" s="143" t="s">
        <v>958</v>
      </c>
      <c r="L446" s="8"/>
      <c r="M446" s="144"/>
      <c r="N446" s="8"/>
      <c r="O446" s="143" t="s">
        <v>295</v>
      </c>
      <c r="P446" s="8"/>
      <c r="Q446" s="143" t="s">
        <v>959</v>
      </c>
      <c r="R446" s="8"/>
      <c r="S446" s="143" t="s">
        <v>292</v>
      </c>
      <c r="T446" s="8"/>
      <c r="U446" s="8"/>
      <c r="V446" s="8"/>
      <c r="W446" s="134" t="n">
        <v>3376.97</v>
      </c>
      <c r="X446" s="8"/>
      <c r="Y446" s="134" t="n">
        <v>-29419.71</v>
      </c>
    </row>
    <row r="447" customFormat="false" ht="15" hidden="false" customHeight="false" outlineLevel="0" collapsed="false">
      <c r="A447" s="8"/>
      <c r="B447" s="8"/>
      <c r="C447" s="8"/>
      <c r="D447" s="8"/>
      <c r="E447" s="8"/>
      <c r="F447" s="8"/>
      <c r="G447" s="143" t="s">
        <v>839</v>
      </c>
      <c r="H447" s="8"/>
      <c r="I447" s="145" t="n">
        <v>43235</v>
      </c>
      <c r="J447" s="8"/>
      <c r="K447" s="143" t="s">
        <v>960</v>
      </c>
      <c r="L447" s="8"/>
      <c r="M447" s="144"/>
      <c r="N447" s="8"/>
      <c r="O447" s="143" t="s">
        <v>494</v>
      </c>
      <c r="P447" s="8"/>
      <c r="Q447" s="143" t="s">
        <v>961</v>
      </c>
      <c r="R447" s="8"/>
      <c r="S447" s="143" t="s">
        <v>183</v>
      </c>
      <c r="T447" s="8"/>
      <c r="U447" s="8"/>
      <c r="V447" s="8"/>
      <c r="W447" s="134" t="n">
        <v>490</v>
      </c>
      <c r="X447" s="8"/>
      <c r="Y447" s="134" t="n">
        <v>-29909.71</v>
      </c>
    </row>
    <row r="448" customFormat="false" ht="15" hidden="false" customHeight="false" outlineLevel="0" collapsed="false">
      <c r="A448" s="8"/>
      <c r="B448" s="8"/>
      <c r="C448" s="8"/>
      <c r="D448" s="8"/>
      <c r="E448" s="8"/>
      <c r="F448" s="8"/>
      <c r="G448" s="143" t="s">
        <v>839</v>
      </c>
      <c r="H448" s="8"/>
      <c r="I448" s="145" t="n">
        <v>43235</v>
      </c>
      <c r="J448" s="8"/>
      <c r="K448" s="143" t="s">
        <v>840</v>
      </c>
      <c r="L448" s="8"/>
      <c r="M448" s="144"/>
      <c r="N448" s="8"/>
      <c r="O448" s="143" t="s">
        <v>789</v>
      </c>
      <c r="P448" s="8"/>
      <c r="Q448" s="143" t="s">
        <v>962</v>
      </c>
      <c r="R448" s="8"/>
      <c r="S448" s="143" t="s">
        <v>392</v>
      </c>
      <c r="T448" s="8"/>
      <c r="U448" s="8"/>
      <c r="V448" s="8"/>
      <c r="W448" s="134" t="n">
        <v>258</v>
      </c>
      <c r="X448" s="8"/>
      <c r="Y448" s="134" t="n">
        <v>-30167.71</v>
      </c>
    </row>
    <row r="449" customFormat="false" ht="15" hidden="false" customHeight="false" outlineLevel="0" collapsed="false">
      <c r="A449" s="8"/>
      <c r="B449" s="8"/>
      <c r="C449" s="8"/>
      <c r="D449" s="8"/>
      <c r="E449" s="8"/>
      <c r="F449" s="8"/>
      <c r="G449" s="143" t="s">
        <v>839</v>
      </c>
      <c r="H449" s="8"/>
      <c r="I449" s="145" t="n">
        <v>43235</v>
      </c>
      <c r="J449" s="8"/>
      <c r="K449" s="143" t="s">
        <v>955</v>
      </c>
      <c r="L449" s="8"/>
      <c r="M449" s="144"/>
      <c r="N449" s="8"/>
      <c r="O449" s="143" t="s">
        <v>726</v>
      </c>
      <c r="P449" s="8"/>
      <c r="Q449" s="143" t="s">
        <v>727</v>
      </c>
      <c r="R449" s="8"/>
      <c r="S449" s="143" t="s">
        <v>183</v>
      </c>
      <c r="T449" s="8"/>
      <c r="U449" s="8"/>
      <c r="V449" s="8"/>
      <c r="W449" s="134" t="n">
        <v>86.23</v>
      </c>
      <c r="X449" s="8"/>
      <c r="Y449" s="134" t="n">
        <v>-30253.94</v>
      </c>
    </row>
    <row r="450" customFormat="false" ht="15" hidden="false" customHeight="false" outlineLevel="0" collapsed="false">
      <c r="A450" s="8"/>
      <c r="B450" s="8"/>
      <c r="C450" s="8"/>
      <c r="D450" s="8"/>
      <c r="E450" s="8"/>
      <c r="F450" s="8"/>
      <c r="G450" s="143" t="s">
        <v>839</v>
      </c>
      <c r="H450" s="8"/>
      <c r="I450" s="145" t="n">
        <v>43235</v>
      </c>
      <c r="J450" s="8"/>
      <c r="K450" s="143" t="s">
        <v>963</v>
      </c>
      <c r="L450" s="8"/>
      <c r="M450" s="144"/>
      <c r="N450" s="8"/>
      <c r="O450" s="143" t="s">
        <v>583</v>
      </c>
      <c r="P450" s="8"/>
      <c r="Q450" s="143" t="s">
        <v>584</v>
      </c>
      <c r="R450" s="8"/>
      <c r="S450" s="143" t="s">
        <v>545</v>
      </c>
      <c r="T450" s="8"/>
      <c r="U450" s="8"/>
      <c r="V450" s="8"/>
      <c r="W450" s="134" t="n">
        <v>1695</v>
      </c>
      <c r="X450" s="8"/>
      <c r="Y450" s="134" t="n">
        <v>-31948.94</v>
      </c>
    </row>
    <row r="451" customFormat="false" ht="15" hidden="false" customHeight="false" outlineLevel="0" collapsed="false">
      <c r="A451" s="8"/>
      <c r="B451" s="8"/>
      <c r="C451" s="8"/>
      <c r="D451" s="8"/>
      <c r="E451" s="8"/>
      <c r="F451" s="8"/>
      <c r="G451" s="143" t="s">
        <v>839</v>
      </c>
      <c r="H451" s="8"/>
      <c r="I451" s="145" t="n">
        <v>43235</v>
      </c>
      <c r="J451" s="8"/>
      <c r="K451" s="143" t="s">
        <v>964</v>
      </c>
      <c r="L451" s="8"/>
      <c r="M451" s="144"/>
      <c r="N451" s="8"/>
      <c r="O451" s="143" t="s">
        <v>494</v>
      </c>
      <c r="P451" s="8"/>
      <c r="Q451" s="143" t="s">
        <v>965</v>
      </c>
      <c r="R451" s="8"/>
      <c r="S451" s="143" t="s">
        <v>545</v>
      </c>
      <c r="T451" s="8"/>
      <c r="U451" s="8"/>
      <c r="V451" s="8"/>
      <c r="W451" s="134" t="n">
        <v>912.8</v>
      </c>
      <c r="X451" s="8"/>
      <c r="Y451" s="134" t="n">
        <v>-32861.74</v>
      </c>
    </row>
    <row r="452" customFormat="false" ht="15" hidden="false" customHeight="false" outlineLevel="0" collapsed="false">
      <c r="A452" s="8"/>
      <c r="B452" s="8"/>
      <c r="C452" s="8"/>
      <c r="D452" s="8"/>
      <c r="E452" s="8"/>
      <c r="F452" s="8"/>
      <c r="G452" s="143" t="s">
        <v>525</v>
      </c>
      <c r="H452" s="8"/>
      <c r="I452" s="145" t="n">
        <v>43236</v>
      </c>
      <c r="J452" s="8"/>
      <c r="K452" s="143" t="s">
        <v>754</v>
      </c>
      <c r="L452" s="8"/>
      <c r="M452" s="144"/>
      <c r="N452" s="8"/>
      <c r="O452" s="143" t="s">
        <v>781</v>
      </c>
      <c r="P452" s="8"/>
      <c r="Q452" s="143" t="s">
        <v>782</v>
      </c>
      <c r="R452" s="8"/>
      <c r="S452" s="143" t="s">
        <v>381</v>
      </c>
      <c r="T452" s="8"/>
      <c r="U452" s="134" t="n">
        <v>30</v>
      </c>
      <c r="V452" s="8"/>
      <c r="W452" s="8"/>
      <c r="X452" s="8"/>
      <c r="Y452" s="134" t="n">
        <v>-32831.74</v>
      </c>
    </row>
    <row r="453" customFormat="false" ht="15" hidden="false" customHeight="false" outlineLevel="0" collapsed="false">
      <c r="A453" s="8"/>
      <c r="B453" s="8"/>
      <c r="C453" s="8"/>
      <c r="D453" s="8"/>
      <c r="E453" s="8"/>
      <c r="F453" s="8"/>
      <c r="G453" s="143" t="s">
        <v>839</v>
      </c>
      <c r="H453" s="8"/>
      <c r="I453" s="145" t="n">
        <v>43236</v>
      </c>
      <c r="J453" s="8"/>
      <c r="K453" s="143" t="s">
        <v>966</v>
      </c>
      <c r="L453" s="8"/>
      <c r="M453" s="144"/>
      <c r="N453" s="8"/>
      <c r="O453" s="143" t="s">
        <v>568</v>
      </c>
      <c r="P453" s="8"/>
      <c r="Q453" s="143" t="s">
        <v>967</v>
      </c>
      <c r="R453" s="8"/>
      <c r="S453" s="143" t="s">
        <v>211</v>
      </c>
      <c r="T453" s="8"/>
      <c r="U453" s="8"/>
      <c r="V453" s="8"/>
      <c r="W453" s="134" t="n">
        <v>600</v>
      </c>
      <c r="X453" s="8"/>
      <c r="Y453" s="134" t="n">
        <v>-33431.74</v>
      </c>
    </row>
    <row r="454" customFormat="false" ht="15" hidden="false" customHeight="false" outlineLevel="0" collapsed="false">
      <c r="A454" s="8"/>
      <c r="B454" s="8"/>
      <c r="C454" s="8"/>
      <c r="D454" s="8"/>
      <c r="E454" s="8"/>
      <c r="F454" s="8"/>
      <c r="G454" s="143" t="s">
        <v>509</v>
      </c>
      <c r="H454" s="8"/>
      <c r="I454" s="145" t="n">
        <v>43236</v>
      </c>
      <c r="J454" s="8"/>
      <c r="K454" s="143" t="s">
        <v>968</v>
      </c>
      <c r="L454" s="8"/>
      <c r="M454" s="144"/>
      <c r="N454" s="8"/>
      <c r="O454" s="143" t="s">
        <v>494</v>
      </c>
      <c r="P454" s="8"/>
      <c r="Q454" s="143" t="s">
        <v>969</v>
      </c>
      <c r="R454" s="8"/>
      <c r="S454" s="143" t="s">
        <v>357</v>
      </c>
      <c r="T454" s="8"/>
      <c r="U454" s="134" t="n">
        <v>217.77</v>
      </c>
      <c r="V454" s="8"/>
      <c r="W454" s="8"/>
      <c r="X454" s="8"/>
      <c r="Y454" s="134" t="n">
        <v>-33213.97</v>
      </c>
    </row>
    <row r="455" customFormat="false" ht="15" hidden="false" customHeight="false" outlineLevel="0" collapsed="false">
      <c r="A455" s="8"/>
      <c r="B455" s="8"/>
      <c r="C455" s="8"/>
      <c r="D455" s="8"/>
      <c r="E455" s="8"/>
      <c r="F455" s="8"/>
      <c r="G455" s="143" t="s">
        <v>839</v>
      </c>
      <c r="H455" s="8"/>
      <c r="I455" s="145" t="n">
        <v>43236</v>
      </c>
      <c r="J455" s="8"/>
      <c r="K455" s="143" t="s">
        <v>970</v>
      </c>
      <c r="L455" s="8"/>
      <c r="M455" s="144"/>
      <c r="N455" s="8"/>
      <c r="O455" s="143" t="s">
        <v>494</v>
      </c>
      <c r="P455" s="8"/>
      <c r="Q455" s="143" t="s">
        <v>971</v>
      </c>
      <c r="R455" s="8"/>
      <c r="S455" s="143" t="s">
        <v>545</v>
      </c>
      <c r="T455" s="8"/>
      <c r="U455" s="8"/>
      <c r="V455" s="8"/>
      <c r="W455" s="134" t="n">
        <v>806.4</v>
      </c>
      <c r="X455" s="8"/>
      <c r="Y455" s="134" t="n">
        <v>-34020.37</v>
      </c>
    </row>
    <row r="456" customFormat="false" ht="15" hidden="false" customHeight="false" outlineLevel="0" collapsed="false">
      <c r="A456" s="8"/>
      <c r="B456" s="8"/>
      <c r="C456" s="8"/>
      <c r="D456" s="8"/>
      <c r="E456" s="8"/>
      <c r="F456" s="8"/>
      <c r="G456" s="143" t="s">
        <v>839</v>
      </c>
      <c r="H456" s="8"/>
      <c r="I456" s="145" t="n">
        <v>43236</v>
      </c>
      <c r="J456" s="8"/>
      <c r="K456" s="143" t="s">
        <v>972</v>
      </c>
      <c r="L456" s="8"/>
      <c r="M456" s="144"/>
      <c r="N456" s="8"/>
      <c r="O456" s="143" t="s">
        <v>656</v>
      </c>
      <c r="P456" s="8"/>
      <c r="Q456" s="143" t="s">
        <v>668</v>
      </c>
      <c r="R456" s="8"/>
      <c r="S456" s="143" t="s">
        <v>357</v>
      </c>
      <c r="T456" s="8"/>
      <c r="U456" s="8"/>
      <c r="V456" s="8"/>
      <c r="W456" s="134" t="n">
        <v>217.77</v>
      </c>
      <c r="X456" s="8"/>
      <c r="Y456" s="134" t="n">
        <v>-34238.14</v>
      </c>
    </row>
    <row r="457" customFormat="false" ht="15" hidden="false" customHeight="false" outlineLevel="0" collapsed="false">
      <c r="A457" s="8"/>
      <c r="B457" s="8"/>
      <c r="C457" s="8"/>
      <c r="D457" s="8"/>
      <c r="E457" s="8"/>
      <c r="F457" s="8"/>
      <c r="G457" s="143" t="s">
        <v>839</v>
      </c>
      <c r="H457" s="8"/>
      <c r="I457" s="145" t="n">
        <v>43237</v>
      </c>
      <c r="J457" s="8"/>
      <c r="K457" s="143" t="s">
        <v>973</v>
      </c>
      <c r="L457" s="8"/>
      <c r="M457" s="144"/>
      <c r="N457" s="8"/>
      <c r="O457" s="143" t="s">
        <v>494</v>
      </c>
      <c r="P457" s="8"/>
      <c r="Q457" s="143" t="s">
        <v>974</v>
      </c>
      <c r="R457" s="8"/>
      <c r="S457" s="143" t="s">
        <v>545</v>
      </c>
      <c r="T457" s="8"/>
      <c r="U457" s="8"/>
      <c r="V457" s="8"/>
      <c r="W457" s="134" t="n">
        <v>869.4</v>
      </c>
      <c r="X457" s="8"/>
      <c r="Y457" s="134" t="n">
        <v>-35107.54</v>
      </c>
    </row>
    <row r="458" customFormat="false" ht="15" hidden="false" customHeight="false" outlineLevel="0" collapsed="false">
      <c r="A458" s="8"/>
      <c r="B458" s="8"/>
      <c r="C458" s="8"/>
      <c r="D458" s="8"/>
      <c r="E458" s="8"/>
      <c r="F458" s="8"/>
      <c r="G458" s="143" t="s">
        <v>839</v>
      </c>
      <c r="H458" s="8"/>
      <c r="I458" s="145" t="n">
        <v>43238</v>
      </c>
      <c r="J458" s="8"/>
      <c r="K458" s="143" t="s">
        <v>975</v>
      </c>
      <c r="L458" s="8"/>
      <c r="M458" s="144"/>
      <c r="N458" s="8"/>
      <c r="O458" s="143" t="s">
        <v>494</v>
      </c>
      <c r="P458" s="8"/>
      <c r="Q458" s="143" t="s">
        <v>976</v>
      </c>
      <c r="R458" s="8"/>
      <c r="S458" s="143" t="s">
        <v>545</v>
      </c>
      <c r="T458" s="8"/>
      <c r="U458" s="8"/>
      <c r="V458" s="8"/>
      <c r="W458" s="134" t="n">
        <v>850.5</v>
      </c>
      <c r="X458" s="8"/>
      <c r="Y458" s="134" t="n">
        <v>-35958.04</v>
      </c>
    </row>
    <row r="459" customFormat="false" ht="15" hidden="false" customHeight="false" outlineLevel="0" collapsed="false">
      <c r="A459" s="8"/>
      <c r="B459" s="8"/>
      <c r="C459" s="8"/>
      <c r="D459" s="8"/>
      <c r="E459" s="8"/>
      <c r="F459" s="8"/>
      <c r="G459" s="143" t="s">
        <v>839</v>
      </c>
      <c r="H459" s="8"/>
      <c r="I459" s="145" t="n">
        <v>43239</v>
      </c>
      <c r="J459" s="8"/>
      <c r="K459" s="143" t="s">
        <v>977</v>
      </c>
      <c r="L459" s="8"/>
      <c r="M459" s="144"/>
      <c r="N459" s="8"/>
      <c r="O459" s="143" t="s">
        <v>784</v>
      </c>
      <c r="P459" s="8"/>
      <c r="Q459" s="143" t="s">
        <v>931</v>
      </c>
      <c r="R459" s="8"/>
      <c r="S459" s="143" t="s">
        <v>289</v>
      </c>
      <c r="T459" s="8"/>
      <c r="U459" s="8"/>
      <c r="V459" s="8"/>
      <c r="W459" s="134" t="n">
        <v>110.01</v>
      </c>
      <c r="X459" s="8"/>
      <c r="Y459" s="134" t="n">
        <v>-36068.05</v>
      </c>
    </row>
    <row r="460" customFormat="false" ht="15" hidden="false" customHeight="false" outlineLevel="0" collapsed="false">
      <c r="A460" s="8"/>
      <c r="B460" s="8"/>
      <c r="C460" s="8"/>
      <c r="D460" s="8"/>
      <c r="E460" s="8"/>
      <c r="F460" s="8"/>
      <c r="G460" s="143" t="s">
        <v>839</v>
      </c>
      <c r="H460" s="8"/>
      <c r="I460" s="145" t="n">
        <v>43239</v>
      </c>
      <c r="J460" s="8"/>
      <c r="K460" s="143" t="s">
        <v>978</v>
      </c>
      <c r="L460" s="8"/>
      <c r="M460" s="144"/>
      <c r="N460" s="8"/>
      <c r="O460" s="143" t="s">
        <v>800</v>
      </c>
      <c r="P460" s="8"/>
      <c r="Q460" s="143" t="s">
        <v>979</v>
      </c>
      <c r="R460" s="8"/>
      <c r="S460" s="143" t="s">
        <v>332</v>
      </c>
      <c r="T460" s="8"/>
      <c r="U460" s="8"/>
      <c r="V460" s="8"/>
      <c r="W460" s="134" t="n">
        <v>113.9</v>
      </c>
      <c r="X460" s="8"/>
      <c r="Y460" s="134" t="n">
        <v>-36181.95</v>
      </c>
    </row>
    <row r="461" customFormat="false" ht="15" hidden="false" customHeight="false" outlineLevel="0" collapsed="false">
      <c r="A461" s="8"/>
      <c r="B461" s="8"/>
      <c r="C461" s="8"/>
      <c r="D461" s="8"/>
      <c r="E461" s="8"/>
      <c r="F461" s="8"/>
      <c r="G461" s="143" t="s">
        <v>839</v>
      </c>
      <c r="H461" s="8"/>
      <c r="I461" s="145" t="n">
        <v>43239</v>
      </c>
      <c r="J461" s="8"/>
      <c r="K461" s="143" t="s">
        <v>980</v>
      </c>
      <c r="L461" s="8"/>
      <c r="M461" s="144"/>
      <c r="N461" s="8"/>
      <c r="O461" s="143" t="s">
        <v>486</v>
      </c>
      <c r="P461" s="8"/>
      <c r="Q461" s="143" t="s">
        <v>981</v>
      </c>
      <c r="R461" s="8"/>
      <c r="S461" s="143" t="s">
        <v>336</v>
      </c>
      <c r="T461" s="8"/>
      <c r="U461" s="8"/>
      <c r="V461" s="8"/>
      <c r="W461" s="134" t="n">
        <v>444.9</v>
      </c>
      <c r="X461" s="8"/>
      <c r="Y461" s="134" t="n">
        <v>-36626.85</v>
      </c>
    </row>
    <row r="462" customFormat="false" ht="15" hidden="false" customHeight="false" outlineLevel="0" collapsed="false">
      <c r="A462" s="8"/>
      <c r="B462" s="8"/>
      <c r="C462" s="8"/>
      <c r="D462" s="8"/>
      <c r="E462" s="8"/>
      <c r="F462" s="8"/>
      <c r="G462" s="143" t="s">
        <v>839</v>
      </c>
      <c r="H462" s="8"/>
      <c r="I462" s="145" t="n">
        <v>43240</v>
      </c>
      <c r="J462" s="8"/>
      <c r="K462" s="143" t="s">
        <v>982</v>
      </c>
      <c r="L462" s="8"/>
      <c r="M462" s="144"/>
      <c r="N462" s="8"/>
      <c r="O462" s="143" t="s">
        <v>763</v>
      </c>
      <c r="P462" s="8"/>
      <c r="Q462" s="143" t="s">
        <v>983</v>
      </c>
      <c r="R462" s="8"/>
      <c r="S462" s="143" t="s">
        <v>545</v>
      </c>
      <c r="T462" s="8"/>
      <c r="U462" s="8"/>
      <c r="V462" s="8"/>
      <c r="W462" s="134" t="n">
        <v>299</v>
      </c>
      <c r="X462" s="8"/>
      <c r="Y462" s="134" t="n">
        <v>-36925.85</v>
      </c>
    </row>
    <row r="463" customFormat="false" ht="15" hidden="false" customHeight="false" outlineLevel="0" collapsed="false">
      <c r="A463" s="8"/>
      <c r="B463" s="8"/>
      <c r="C463" s="8"/>
      <c r="D463" s="8"/>
      <c r="E463" s="8"/>
      <c r="F463" s="8"/>
      <c r="G463" s="143" t="s">
        <v>839</v>
      </c>
      <c r="H463" s="8"/>
      <c r="I463" s="145" t="n">
        <v>43241</v>
      </c>
      <c r="J463" s="8"/>
      <c r="K463" s="143" t="s">
        <v>984</v>
      </c>
      <c r="L463" s="8"/>
      <c r="M463" s="144"/>
      <c r="N463" s="8"/>
      <c r="O463" s="143" t="s">
        <v>497</v>
      </c>
      <c r="P463" s="8"/>
      <c r="Q463" s="143" t="s">
        <v>985</v>
      </c>
      <c r="R463" s="8"/>
      <c r="S463" s="143" t="s">
        <v>270</v>
      </c>
      <c r="T463" s="8"/>
      <c r="U463" s="8"/>
      <c r="V463" s="8"/>
      <c r="W463" s="134" t="n">
        <v>1454.77</v>
      </c>
      <c r="X463" s="8"/>
      <c r="Y463" s="134" t="n">
        <v>-38380.62</v>
      </c>
    </row>
    <row r="464" customFormat="false" ht="15" hidden="false" customHeight="false" outlineLevel="0" collapsed="false">
      <c r="A464" s="8"/>
      <c r="B464" s="8"/>
      <c r="C464" s="8"/>
      <c r="D464" s="8"/>
      <c r="E464" s="8"/>
      <c r="F464" s="8"/>
      <c r="G464" s="143" t="s">
        <v>839</v>
      </c>
      <c r="H464" s="8"/>
      <c r="I464" s="145" t="n">
        <v>43241</v>
      </c>
      <c r="J464" s="8"/>
      <c r="K464" s="143" t="s">
        <v>986</v>
      </c>
      <c r="L464" s="8"/>
      <c r="M464" s="144"/>
      <c r="N464" s="8"/>
      <c r="O464" s="143" t="s">
        <v>796</v>
      </c>
      <c r="P464" s="8"/>
      <c r="Q464" s="143" t="s">
        <v>987</v>
      </c>
      <c r="R464" s="8"/>
      <c r="S464" s="143" t="s">
        <v>415</v>
      </c>
      <c r="T464" s="8"/>
      <c r="U464" s="8"/>
      <c r="V464" s="8"/>
      <c r="W464" s="134" t="n">
        <v>744.33</v>
      </c>
      <c r="X464" s="8"/>
      <c r="Y464" s="134" t="n">
        <v>-39124.95</v>
      </c>
    </row>
    <row r="465" customFormat="false" ht="15" hidden="false" customHeight="false" outlineLevel="0" collapsed="false">
      <c r="A465" s="8"/>
      <c r="B465" s="8"/>
      <c r="C465" s="8"/>
      <c r="D465" s="8"/>
      <c r="E465" s="8"/>
      <c r="F465" s="8"/>
      <c r="G465" s="143" t="s">
        <v>839</v>
      </c>
      <c r="H465" s="8"/>
      <c r="I465" s="145" t="n">
        <v>43241</v>
      </c>
      <c r="J465" s="8"/>
      <c r="K465" s="143" t="s">
        <v>988</v>
      </c>
      <c r="L465" s="8"/>
      <c r="M465" s="144"/>
      <c r="N465" s="8"/>
      <c r="O465" s="143" t="s">
        <v>737</v>
      </c>
      <c r="P465" s="8"/>
      <c r="Q465" s="143" t="s">
        <v>738</v>
      </c>
      <c r="R465" s="8"/>
      <c r="S465" s="143" t="s">
        <v>183</v>
      </c>
      <c r="T465" s="8"/>
      <c r="U465" s="8"/>
      <c r="V465" s="8"/>
      <c r="W465" s="134" t="n">
        <v>350</v>
      </c>
      <c r="X465" s="8"/>
      <c r="Y465" s="134" t="n">
        <v>-39474.95</v>
      </c>
    </row>
    <row r="466" customFormat="false" ht="15" hidden="false" customHeight="false" outlineLevel="0" collapsed="false">
      <c r="A466" s="8"/>
      <c r="B466" s="8"/>
      <c r="C466" s="8"/>
      <c r="D466" s="8"/>
      <c r="E466" s="8"/>
      <c r="F466" s="8"/>
      <c r="G466" s="143" t="s">
        <v>839</v>
      </c>
      <c r="H466" s="8"/>
      <c r="I466" s="145" t="n">
        <v>43241</v>
      </c>
      <c r="J466" s="8"/>
      <c r="K466" s="143" t="s">
        <v>989</v>
      </c>
      <c r="L466" s="8"/>
      <c r="M466" s="144"/>
      <c r="N466" s="8"/>
      <c r="O466" s="143" t="s">
        <v>729</v>
      </c>
      <c r="P466" s="8"/>
      <c r="Q466" s="143" t="s">
        <v>730</v>
      </c>
      <c r="R466" s="8"/>
      <c r="S466" s="143" t="s">
        <v>190</v>
      </c>
      <c r="T466" s="8"/>
      <c r="U466" s="8"/>
      <c r="V466" s="8"/>
      <c r="W466" s="134" t="n">
        <v>42.04</v>
      </c>
      <c r="X466" s="8"/>
      <c r="Y466" s="134" t="n">
        <v>-39516.99</v>
      </c>
    </row>
    <row r="467" customFormat="false" ht="15" hidden="false" customHeight="false" outlineLevel="0" collapsed="false">
      <c r="A467" s="8"/>
      <c r="B467" s="8"/>
      <c r="C467" s="8"/>
      <c r="D467" s="8"/>
      <c r="E467" s="8"/>
      <c r="F467" s="8"/>
      <c r="G467" s="143" t="s">
        <v>839</v>
      </c>
      <c r="H467" s="8"/>
      <c r="I467" s="145" t="n">
        <v>43241</v>
      </c>
      <c r="J467" s="8"/>
      <c r="K467" s="143" t="s">
        <v>989</v>
      </c>
      <c r="L467" s="8"/>
      <c r="M467" s="144"/>
      <c r="N467" s="8"/>
      <c r="O467" s="143" t="s">
        <v>742</v>
      </c>
      <c r="P467" s="8"/>
      <c r="Q467" s="143" t="s">
        <v>730</v>
      </c>
      <c r="R467" s="8"/>
      <c r="S467" s="143" t="s">
        <v>545</v>
      </c>
      <c r="T467" s="8"/>
      <c r="U467" s="8"/>
      <c r="V467" s="8"/>
      <c r="W467" s="134" t="n">
        <v>173.14</v>
      </c>
      <c r="X467" s="8"/>
      <c r="Y467" s="134" t="n">
        <v>-39690.13</v>
      </c>
    </row>
    <row r="468" customFormat="false" ht="15" hidden="false" customHeight="false" outlineLevel="0" collapsed="false">
      <c r="A468" s="8"/>
      <c r="B468" s="8"/>
      <c r="C468" s="8"/>
      <c r="D468" s="8"/>
      <c r="E468" s="8"/>
      <c r="F468" s="8"/>
      <c r="G468" s="143" t="s">
        <v>839</v>
      </c>
      <c r="H468" s="8"/>
      <c r="I468" s="145" t="n">
        <v>43241</v>
      </c>
      <c r="J468" s="8"/>
      <c r="K468" s="143" t="s">
        <v>990</v>
      </c>
      <c r="L468" s="8"/>
      <c r="M468" s="144"/>
      <c r="N468" s="8"/>
      <c r="O468" s="143" t="s">
        <v>494</v>
      </c>
      <c r="P468" s="8"/>
      <c r="Q468" s="143" t="s">
        <v>991</v>
      </c>
      <c r="R468" s="8"/>
      <c r="S468" s="143" t="s">
        <v>545</v>
      </c>
      <c r="T468" s="8"/>
      <c r="U468" s="8"/>
      <c r="V468" s="8"/>
      <c r="W468" s="134" t="n">
        <v>793.8</v>
      </c>
      <c r="X468" s="8"/>
      <c r="Y468" s="134" t="n">
        <v>-40483.93</v>
      </c>
    </row>
    <row r="469" customFormat="false" ht="15" hidden="false" customHeight="false" outlineLevel="0" collapsed="false">
      <c r="A469" s="8"/>
      <c r="B469" s="8"/>
      <c r="C469" s="8"/>
      <c r="D469" s="8"/>
      <c r="E469" s="8"/>
      <c r="F469" s="8"/>
      <c r="G469" s="143" t="s">
        <v>525</v>
      </c>
      <c r="H469" s="8"/>
      <c r="I469" s="145" t="n">
        <v>43241</v>
      </c>
      <c r="J469" s="8"/>
      <c r="K469" s="143" t="s">
        <v>667</v>
      </c>
      <c r="L469" s="8"/>
      <c r="M469" s="144"/>
      <c r="N469" s="8"/>
      <c r="O469" s="143" t="s">
        <v>656</v>
      </c>
      <c r="P469" s="8"/>
      <c r="Q469" s="143" t="s">
        <v>668</v>
      </c>
      <c r="R469" s="8"/>
      <c r="S469" s="143" t="s">
        <v>376</v>
      </c>
      <c r="T469" s="8"/>
      <c r="U469" s="134" t="n">
        <v>217.77</v>
      </c>
      <c r="V469" s="8"/>
      <c r="W469" s="8"/>
      <c r="X469" s="8"/>
      <c r="Y469" s="134" t="n">
        <v>-40266.16</v>
      </c>
    </row>
    <row r="470" customFormat="false" ht="15" hidden="false" customHeight="false" outlineLevel="0" collapsed="false">
      <c r="A470" s="8"/>
      <c r="B470" s="8"/>
      <c r="C470" s="8"/>
      <c r="D470" s="8"/>
      <c r="E470" s="8"/>
      <c r="F470" s="8"/>
      <c r="G470" s="143" t="s">
        <v>525</v>
      </c>
      <c r="H470" s="8"/>
      <c r="I470" s="145" t="n">
        <v>43241</v>
      </c>
      <c r="J470" s="8"/>
      <c r="K470" s="143" t="s">
        <v>530</v>
      </c>
      <c r="L470" s="8"/>
      <c r="M470" s="144"/>
      <c r="N470" s="8"/>
      <c r="O470" s="143" t="s">
        <v>580</v>
      </c>
      <c r="P470" s="8"/>
      <c r="Q470" s="143" t="s">
        <v>581</v>
      </c>
      <c r="R470" s="8"/>
      <c r="S470" s="143" t="s">
        <v>374</v>
      </c>
      <c r="T470" s="8"/>
      <c r="U470" s="134" t="n">
        <v>61.33</v>
      </c>
      <c r="V470" s="8"/>
      <c r="W470" s="8"/>
      <c r="X470" s="8"/>
      <c r="Y470" s="134" t="n">
        <v>-40204.83</v>
      </c>
    </row>
    <row r="471" customFormat="false" ht="15" hidden="false" customHeight="false" outlineLevel="0" collapsed="false">
      <c r="A471" s="8"/>
      <c r="B471" s="8"/>
      <c r="C471" s="8"/>
      <c r="D471" s="8"/>
      <c r="E471" s="8"/>
      <c r="F471" s="8"/>
      <c r="G471" s="143" t="s">
        <v>839</v>
      </c>
      <c r="H471" s="8"/>
      <c r="I471" s="145" t="n">
        <v>43242</v>
      </c>
      <c r="J471" s="8"/>
      <c r="K471" s="143" t="s">
        <v>992</v>
      </c>
      <c r="L471" s="8"/>
      <c r="M471" s="144"/>
      <c r="N471" s="8"/>
      <c r="O471" s="143" t="s">
        <v>734</v>
      </c>
      <c r="P471" s="8"/>
      <c r="Q471" s="143" t="s">
        <v>735</v>
      </c>
      <c r="R471" s="8"/>
      <c r="S471" s="143" t="s">
        <v>190</v>
      </c>
      <c r="T471" s="8"/>
      <c r="U471" s="8"/>
      <c r="V471" s="8"/>
      <c r="W471" s="134" t="n">
        <v>738</v>
      </c>
      <c r="X471" s="8"/>
      <c r="Y471" s="134" t="n">
        <v>-40942.83</v>
      </c>
    </row>
    <row r="472" customFormat="false" ht="15" hidden="false" customHeight="false" outlineLevel="0" collapsed="false">
      <c r="A472" s="8"/>
      <c r="B472" s="8"/>
      <c r="C472" s="8"/>
      <c r="D472" s="8"/>
      <c r="E472" s="8"/>
      <c r="F472" s="8"/>
      <c r="G472" s="143" t="s">
        <v>839</v>
      </c>
      <c r="H472" s="8"/>
      <c r="I472" s="145" t="n">
        <v>43242</v>
      </c>
      <c r="J472" s="8"/>
      <c r="K472" s="143" t="s">
        <v>993</v>
      </c>
      <c r="L472" s="8"/>
      <c r="M472" s="144"/>
      <c r="N472" s="8"/>
      <c r="O472" s="143" t="s">
        <v>693</v>
      </c>
      <c r="P472" s="8"/>
      <c r="Q472" s="143" t="s">
        <v>740</v>
      </c>
      <c r="R472" s="8"/>
      <c r="S472" s="143" t="s">
        <v>545</v>
      </c>
      <c r="T472" s="8"/>
      <c r="U472" s="8"/>
      <c r="V472" s="8"/>
      <c r="W472" s="134" t="n">
        <v>306.81</v>
      </c>
      <c r="X472" s="8"/>
      <c r="Y472" s="134" t="n">
        <v>-41249.64</v>
      </c>
    </row>
    <row r="473" customFormat="false" ht="15" hidden="false" customHeight="false" outlineLevel="0" collapsed="false">
      <c r="A473" s="8"/>
      <c r="B473" s="8"/>
      <c r="C473" s="8"/>
      <c r="D473" s="8"/>
      <c r="E473" s="8"/>
      <c r="F473" s="8"/>
      <c r="G473" s="143" t="s">
        <v>839</v>
      </c>
      <c r="H473" s="8"/>
      <c r="I473" s="145" t="n">
        <v>43242</v>
      </c>
      <c r="J473" s="8"/>
      <c r="K473" s="143" t="s">
        <v>993</v>
      </c>
      <c r="L473" s="8"/>
      <c r="M473" s="144"/>
      <c r="N473" s="8"/>
      <c r="O473" s="143" t="s">
        <v>732</v>
      </c>
      <c r="P473" s="8"/>
      <c r="Q473" s="143" t="s">
        <v>730</v>
      </c>
      <c r="R473" s="8"/>
      <c r="S473" s="143" t="s">
        <v>190</v>
      </c>
      <c r="T473" s="8"/>
      <c r="U473" s="8"/>
      <c r="V473" s="8"/>
      <c r="W473" s="134" t="n">
        <v>27.31</v>
      </c>
      <c r="X473" s="8"/>
      <c r="Y473" s="134" t="n">
        <v>-41276.95</v>
      </c>
    </row>
    <row r="474" customFormat="false" ht="15" hidden="false" customHeight="false" outlineLevel="0" collapsed="false">
      <c r="A474" s="8"/>
      <c r="B474" s="8"/>
      <c r="C474" s="8"/>
      <c r="D474" s="8"/>
      <c r="E474" s="8"/>
      <c r="F474" s="8"/>
      <c r="G474" s="143" t="s">
        <v>525</v>
      </c>
      <c r="H474" s="8"/>
      <c r="I474" s="145" t="n">
        <v>43242</v>
      </c>
      <c r="J474" s="8"/>
      <c r="K474" s="143" t="s">
        <v>725</v>
      </c>
      <c r="L474" s="8"/>
      <c r="M474" s="144"/>
      <c r="N474" s="8"/>
      <c r="O474" s="143" t="s">
        <v>726</v>
      </c>
      <c r="P474" s="8"/>
      <c r="Q474" s="143" t="s">
        <v>727</v>
      </c>
      <c r="R474" s="8"/>
      <c r="S474" s="143" t="s">
        <v>379</v>
      </c>
      <c r="T474" s="8"/>
      <c r="U474" s="134" t="n">
        <v>86.23</v>
      </c>
      <c r="V474" s="8"/>
      <c r="W474" s="8"/>
      <c r="X474" s="8"/>
      <c r="Y474" s="134" t="n">
        <v>-41190.72</v>
      </c>
    </row>
    <row r="475" customFormat="false" ht="15" hidden="false" customHeight="false" outlineLevel="0" collapsed="false">
      <c r="A475" s="8"/>
      <c r="B475" s="8"/>
      <c r="C475" s="8"/>
      <c r="D475" s="8"/>
      <c r="E475" s="8"/>
      <c r="F475" s="8"/>
      <c r="G475" s="143" t="s">
        <v>525</v>
      </c>
      <c r="H475" s="8"/>
      <c r="I475" s="145" t="n">
        <v>43242</v>
      </c>
      <c r="J475" s="8"/>
      <c r="K475" s="143" t="s">
        <v>728</v>
      </c>
      <c r="L475" s="8"/>
      <c r="M475" s="144"/>
      <c r="N475" s="8"/>
      <c r="O475" s="143" t="s">
        <v>729</v>
      </c>
      <c r="P475" s="8"/>
      <c r="Q475" s="143" t="s">
        <v>730</v>
      </c>
      <c r="R475" s="8"/>
      <c r="S475" s="143" t="s">
        <v>379</v>
      </c>
      <c r="T475" s="8"/>
      <c r="U475" s="134" t="n">
        <v>42.04</v>
      </c>
      <c r="V475" s="8"/>
      <c r="W475" s="8"/>
      <c r="X475" s="8"/>
      <c r="Y475" s="134" t="n">
        <v>-41148.68</v>
      </c>
    </row>
    <row r="476" customFormat="false" ht="15" hidden="false" customHeight="false" outlineLevel="0" collapsed="false">
      <c r="A476" s="8"/>
      <c r="B476" s="8"/>
      <c r="C476" s="8"/>
      <c r="D476" s="8"/>
      <c r="E476" s="8"/>
      <c r="F476" s="8"/>
      <c r="G476" s="143" t="s">
        <v>525</v>
      </c>
      <c r="H476" s="8"/>
      <c r="I476" s="145" t="n">
        <v>43242</v>
      </c>
      <c r="J476" s="8"/>
      <c r="K476" s="143" t="s">
        <v>731</v>
      </c>
      <c r="L476" s="8"/>
      <c r="M476" s="144"/>
      <c r="N476" s="8"/>
      <c r="O476" s="143" t="s">
        <v>732</v>
      </c>
      <c r="P476" s="8"/>
      <c r="Q476" s="143" t="s">
        <v>730</v>
      </c>
      <c r="R476" s="8"/>
      <c r="S476" s="143" t="s">
        <v>379</v>
      </c>
      <c r="T476" s="8"/>
      <c r="U476" s="134" t="n">
        <v>27.31</v>
      </c>
      <c r="V476" s="8"/>
      <c r="W476" s="8"/>
      <c r="X476" s="8"/>
      <c r="Y476" s="134" t="n">
        <v>-41121.37</v>
      </c>
    </row>
    <row r="477" customFormat="false" ht="15" hidden="false" customHeight="false" outlineLevel="0" collapsed="false">
      <c r="A477" s="8"/>
      <c r="B477" s="8"/>
      <c r="C477" s="8"/>
      <c r="D477" s="8"/>
      <c r="E477" s="8"/>
      <c r="F477" s="8"/>
      <c r="G477" s="143" t="s">
        <v>525</v>
      </c>
      <c r="H477" s="8"/>
      <c r="I477" s="145" t="n">
        <v>43242</v>
      </c>
      <c r="J477" s="8"/>
      <c r="K477" s="143" t="s">
        <v>733</v>
      </c>
      <c r="L477" s="8"/>
      <c r="M477" s="144"/>
      <c r="N477" s="8"/>
      <c r="O477" s="143" t="s">
        <v>734</v>
      </c>
      <c r="P477" s="8"/>
      <c r="Q477" s="143" t="s">
        <v>735</v>
      </c>
      <c r="R477" s="8"/>
      <c r="S477" s="143" t="s">
        <v>379</v>
      </c>
      <c r="T477" s="8"/>
      <c r="U477" s="134" t="n">
        <v>738</v>
      </c>
      <c r="V477" s="8"/>
      <c r="W477" s="8"/>
      <c r="X477" s="8"/>
      <c r="Y477" s="134" t="n">
        <v>-40383.37</v>
      </c>
    </row>
    <row r="478" customFormat="false" ht="15" hidden="false" customHeight="false" outlineLevel="0" collapsed="false">
      <c r="A478" s="8"/>
      <c r="B478" s="8"/>
      <c r="C478" s="8"/>
      <c r="D478" s="8"/>
      <c r="E478" s="8"/>
      <c r="F478" s="8"/>
      <c r="G478" s="143" t="s">
        <v>525</v>
      </c>
      <c r="H478" s="8"/>
      <c r="I478" s="145" t="n">
        <v>43242</v>
      </c>
      <c r="J478" s="8"/>
      <c r="K478" s="143" t="s">
        <v>736</v>
      </c>
      <c r="L478" s="8"/>
      <c r="M478" s="144"/>
      <c r="N478" s="8"/>
      <c r="O478" s="143" t="s">
        <v>737</v>
      </c>
      <c r="P478" s="8"/>
      <c r="Q478" s="143" t="s">
        <v>738</v>
      </c>
      <c r="R478" s="8"/>
      <c r="S478" s="143" t="s">
        <v>379</v>
      </c>
      <c r="T478" s="8"/>
      <c r="U478" s="134" t="n">
        <v>350</v>
      </c>
      <c r="V478" s="8"/>
      <c r="W478" s="8"/>
      <c r="X478" s="8"/>
      <c r="Y478" s="134" t="n">
        <v>-40033.37</v>
      </c>
    </row>
    <row r="479" customFormat="false" ht="15" hidden="false" customHeight="false" outlineLevel="0" collapsed="false">
      <c r="A479" s="8"/>
      <c r="B479" s="8"/>
      <c r="C479" s="8"/>
      <c r="D479" s="8"/>
      <c r="E479" s="8"/>
      <c r="F479" s="8"/>
      <c r="G479" s="143" t="s">
        <v>525</v>
      </c>
      <c r="H479" s="8"/>
      <c r="I479" s="145" t="n">
        <v>43242</v>
      </c>
      <c r="J479" s="8"/>
      <c r="K479" s="143" t="s">
        <v>739</v>
      </c>
      <c r="L479" s="8"/>
      <c r="M479" s="144"/>
      <c r="N479" s="8"/>
      <c r="O479" s="143" t="s">
        <v>693</v>
      </c>
      <c r="P479" s="8"/>
      <c r="Q479" s="143" t="s">
        <v>740</v>
      </c>
      <c r="R479" s="8"/>
      <c r="S479" s="143" t="s">
        <v>379</v>
      </c>
      <c r="T479" s="8"/>
      <c r="U479" s="134" t="n">
        <v>306.81</v>
      </c>
      <c r="V479" s="8"/>
      <c r="W479" s="8"/>
      <c r="X479" s="8"/>
      <c r="Y479" s="134" t="n">
        <v>-39726.56</v>
      </c>
    </row>
    <row r="480" customFormat="false" ht="15" hidden="false" customHeight="false" outlineLevel="0" collapsed="false">
      <c r="A480" s="8"/>
      <c r="B480" s="8"/>
      <c r="C480" s="8"/>
      <c r="D480" s="8"/>
      <c r="E480" s="8"/>
      <c r="F480" s="8"/>
      <c r="G480" s="143" t="s">
        <v>525</v>
      </c>
      <c r="H480" s="8"/>
      <c r="I480" s="145" t="n">
        <v>43242</v>
      </c>
      <c r="J480" s="8"/>
      <c r="K480" s="143" t="s">
        <v>582</v>
      </c>
      <c r="L480" s="8"/>
      <c r="M480" s="144"/>
      <c r="N480" s="8"/>
      <c r="O480" s="143" t="s">
        <v>583</v>
      </c>
      <c r="P480" s="8"/>
      <c r="Q480" s="143" t="s">
        <v>584</v>
      </c>
      <c r="R480" s="8"/>
      <c r="S480" s="143" t="s">
        <v>374</v>
      </c>
      <c r="T480" s="8"/>
      <c r="U480" s="134" t="n">
        <v>1695</v>
      </c>
      <c r="V480" s="8"/>
      <c r="W480" s="8"/>
      <c r="X480" s="8"/>
      <c r="Y480" s="134" t="n">
        <v>-38031.56</v>
      </c>
    </row>
    <row r="481" customFormat="false" ht="15" hidden="false" customHeight="false" outlineLevel="0" collapsed="false">
      <c r="A481" s="8"/>
      <c r="B481" s="8"/>
      <c r="C481" s="8"/>
      <c r="D481" s="8"/>
      <c r="E481" s="8"/>
      <c r="F481" s="8"/>
      <c r="G481" s="143" t="s">
        <v>525</v>
      </c>
      <c r="H481" s="8"/>
      <c r="I481" s="145" t="n">
        <v>43242</v>
      </c>
      <c r="J481" s="8"/>
      <c r="K481" s="143" t="s">
        <v>741</v>
      </c>
      <c r="L481" s="8"/>
      <c r="M481" s="144"/>
      <c r="N481" s="8"/>
      <c r="O481" s="143" t="s">
        <v>742</v>
      </c>
      <c r="P481" s="8"/>
      <c r="Q481" s="143" t="s">
        <v>730</v>
      </c>
      <c r="R481" s="8"/>
      <c r="S481" s="143" t="s">
        <v>379</v>
      </c>
      <c r="T481" s="8"/>
      <c r="U481" s="134" t="n">
        <v>173.14</v>
      </c>
      <c r="V481" s="8"/>
      <c r="W481" s="8"/>
      <c r="X481" s="8"/>
      <c r="Y481" s="134" t="n">
        <v>-37858.42</v>
      </c>
    </row>
    <row r="482" customFormat="false" ht="15" hidden="false" customHeight="false" outlineLevel="0" collapsed="false">
      <c r="A482" s="8"/>
      <c r="B482" s="8"/>
      <c r="C482" s="8"/>
      <c r="D482" s="8"/>
      <c r="E482" s="8"/>
      <c r="F482" s="8"/>
      <c r="G482" s="143" t="s">
        <v>839</v>
      </c>
      <c r="H482" s="8"/>
      <c r="I482" s="145" t="n">
        <v>43242</v>
      </c>
      <c r="J482" s="8"/>
      <c r="K482" s="143" t="s">
        <v>993</v>
      </c>
      <c r="L482" s="8"/>
      <c r="M482" s="144"/>
      <c r="N482" s="8"/>
      <c r="O482" s="143" t="s">
        <v>713</v>
      </c>
      <c r="P482" s="8"/>
      <c r="Q482" s="143" t="s">
        <v>744</v>
      </c>
      <c r="R482" s="8"/>
      <c r="S482" s="143" t="s">
        <v>545</v>
      </c>
      <c r="T482" s="8"/>
      <c r="U482" s="8"/>
      <c r="V482" s="8"/>
      <c r="W482" s="134" t="n">
        <v>399.92</v>
      </c>
      <c r="X482" s="8"/>
      <c r="Y482" s="134" t="n">
        <v>-38258.34</v>
      </c>
    </row>
    <row r="483" customFormat="false" ht="15" hidden="false" customHeight="false" outlineLevel="0" collapsed="false">
      <c r="A483" s="8"/>
      <c r="B483" s="8"/>
      <c r="C483" s="8"/>
      <c r="D483" s="8"/>
      <c r="E483" s="8"/>
      <c r="F483" s="8"/>
      <c r="G483" s="143" t="s">
        <v>525</v>
      </c>
      <c r="H483" s="8"/>
      <c r="I483" s="145" t="n">
        <v>43242</v>
      </c>
      <c r="J483" s="8"/>
      <c r="K483" s="143" t="s">
        <v>743</v>
      </c>
      <c r="L483" s="8"/>
      <c r="M483" s="144"/>
      <c r="N483" s="8"/>
      <c r="O483" s="143" t="s">
        <v>713</v>
      </c>
      <c r="P483" s="8"/>
      <c r="Q483" s="143" t="s">
        <v>744</v>
      </c>
      <c r="R483" s="8"/>
      <c r="S483" s="143" t="s">
        <v>379</v>
      </c>
      <c r="T483" s="8"/>
      <c r="U483" s="134" t="n">
        <v>399.92</v>
      </c>
      <c r="V483" s="8"/>
      <c r="W483" s="8"/>
      <c r="X483" s="8"/>
      <c r="Y483" s="134" t="n">
        <v>-37858.42</v>
      </c>
    </row>
    <row r="484" customFormat="false" ht="15" hidden="false" customHeight="false" outlineLevel="0" collapsed="false">
      <c r="A484" s="8"/>
      <c r="B484" s="8"/>
      <c r="C484" s="8"/>
      <c r="D484" s="8"/>
      <c r="E484" s="8"/>
      <c r="F484" s="8"/>
      <c r="G484" s="143" t="s">
        <v>839</v>
      </c>
      <c r="H484" s="8"/>
      <c r="I484" s="145" t="n">
        <v>43242</v>
      </c>
      <c r="J484" s="8"/>
      <c r="K484" s="143" t="s">
        <v>993</v>
      </c>
      <c r="L484" s="8"/>
      <c r="M484" s="144"/>
      <c r="N484" s="8"/>
      <c r="O484" s="143" t="s">
        <v>746</v>
      </c>
      <c r="P484" s="8"/>
      <c r="Q484" s="143" t="s">
        <v>747</v>
      </c>
      <c r="R484" s="8"/>
      <c r="S484" s="143" t="s">
        <v>183</v>
      </c>
      <c r="T484" s="8"/>
      <c r="U484" s="8"/>
      <c r="V484" s="8"/>
      <c r="W484" s="134" t="n">
        <v>44.14</v>
      </c>
      <c r="X484" s="8"/>
      <c r="Y484" s="134" t="n">
        <v>-37902.56</v>
      </c>
    </row>
    <row r="485" customFormat="false" ht="15" hidden="false" customHeight="false" outlineLevel="0" collapsed="false">
      <c r="A485" s="8"/>
      <c r="B485" s="8"/>
      <c r="C485" s="8"/>
      <c r="D485" s="8"/>
      <c r="E485" s="8"/>
      <c r="F485" s="8"/>
      <c r="G485" s="143" t="s">
        <v>525</v>
      </c>
      <c r="H485" s="8"/>
      <c r="I485" s="145" t="n">
        <v>43242</v>
      </c>
      <c r="J485" s="8"/>
      <c r="K485" s="143" t="s">
        <v>745</v>
      </c>
      <c r="L485" s="8"/>
      <c r="M485" s="144"/>
      <c r="N485" s="8"/>
      <c r="O485" s="143" t="s">
        <v>746</v>
      </c>
      <c r="P485" s="8"/>
      <c r="Q485" s="143" t="s">
        <v>747</v>
      </c>
      <c r="R485" s="8"/>
      <c r="S485" s="143" t="s">
        <v>379</v>
      </c>
      <c r="T485" s="8"/>
      <c r="U485" s="134" t="n">
        <v>44.14</v>
      </c>
      <c r="V485" s="8"/>
      <c r="W485" s="8"/>
      <c r="X485" s="8"/>
      <c r="Y485" s="134" t="n">
        <v>-37858.42</v>
      </c>
    </row>
    <row r="486" customFormat="false" ht="15" hidden="false" customHeight="false" outlineLevel="0" collapsed="false">
      <c r="A486" s="8"/>
      <c r="B486" s="8"/>
      <c r="C486" s="8"/>
      <c r="D486" s="8"/>
      <c r="E486" s="8"/>
      <c r="F486" s="8"/>
      <c r="G486" s="143" t="s">
        <v>839</v>
      </c>
      <c r="H486" s="8"/>
      <c r="I486" s="145" t="n">
        <v>43242</v>
      </c>
      <c r="J486" s="8"/>
      <c r="K486" s="143" t="s">
        <v>993</v>
      </c>
      <c r="L486" s="8"/>
      <c r="M486" s="144"/>
      <c r="N486" s="8"/>
      <c r="O486" s="143" t="s">
        <v>807</v>
      </c>
      <c r="P486" s="8"/>
      <c r="Q486" s="143" t="s">
        <v>994</v>
      </c>
      <c r="R486" s="8"/>
      <c r="S486" s="143" t="s">
        <v>266</v>
      </c>
      <c r="T486" s="8"/>
      <c r="U486" s="8"/>
      <c r="V486" s="8"/>
      <c r="W486" s="134" t="n">
        <v>10000</v>
      </c>
      <c r="X486" s="8"/>
      <c r="Y486" s="134" t="n">
        <v>-47858.42</v>
      </c>
    </row>
    <row r="487" customFormat="false" ht="15" hidden="false" customHeight="false" outlineLevel="0" collapsed="false">
      <c r="A487" s="8"/>
      <c r="B487" s="8"/>
      <c r="C487" s="8"/>
      <c r="D487" s="8"/>
      <c r="E487" s="8"/>
      <c r="F487" s="8"/>
      <c r="G487" s="143" t="s">
        <v>839</v>
      </c>
      <c r="H487" s="8"/>
      <c r="I487" s="145" t="n">
        <v>43242</v>
      </c>
      <c r="J487" s="8"/>
      <c r="K487" s="143" t="s">
        <v>995</v>
      </c>
      <c r="L487" s="8"/>
      <c r="M487" s="144"/>
      <c r="N487" s="8"/>
      <c r="O487" s="143" t="s">
        <v>811</v>
      </c>
      <c r="P487" s="8"/>
      <c r="Q487" s="143" t="s">
        <v>996</v>
      </c>
      <c r="R487" s="8"/>
      <c r="S487" s="143" t="s">
        <v>312</v>
      </c>
      <c r="T487" s="8"/>
      <c r="U487" s="8"/>
      <c r="V487" s="8"/>
      <c r="W487" s="134" t="n">
        <v>400</v>
      </c>
      <c r="X487" s="8"/>
      <c r="Y487" s="134" t="n">
        <v>-48258.42</v>
      </c>
    </row>
    <row r="488" customFormat="false" ht="15" hidden="false" customHeight="false" outlineLevel="0" collapsed="false">
      <c r="A488" s="8"/>
      <c r="B488" s="8"/>
      <c r="C488" s="8"/>
      <c r="D488" s="8"/>
      <c r="E488" s="8"/>
      <c r="F488" s="8"/>
      <c r="G488" s="143" t="s">
        <v>525</v>
      </c>
      <c r="H488" s="8"/>
      <c r="I488" s="145" t="n">
        <v>43242</v>
      </c>
      <c r="J488" s="8"/>
      <c r="K488" s="143" t="s">
        <v>530</v>
      </c>
      <c r="L488" s="8"/>
      <c r="M488" s="144"/>
      <c r="N488" s="8"/>
      <c r="O488" s="143" t="s">
        <v>585</v>
      </c>
      <c r="P488" s="8"/>
      <c r="Q488" s="143" t="s">
        <v>586</v>
      </c>
      <c r="R488" s="8"/>
      <c r="S488" s="143" t="s">
        <v>374</v>
      </c>
      <c r="T488" s="8"/>
      <c r="U488" s="134" t="n">
        <v>20</v>
      </c>
      <c r="V488" s="8"/>
      <c r="W488" s="8"/>
      <c r="X488" s="8"/>
      <c r="Y488" s="134" t="n">
        <v>-48238.42</v>
      </c>
    </row>
    <row r="489" customFormat="false" ht="15" hidden="false" customHeight="false" outlineLevel="0" collapsed="false">
      <c r="A489" s="8"/>
      <c r="B489" s="8"/>
      <c r="C489" s="8"/>
      <c r="D489" s="8"/>
      <c r="E489" s="8"/>
      <c r="F489" s="8"/>
      <c r="G489" s="143" t="s">
        <v>525</v>
      </c>
      <c r="H489" s="8"/>
      <c r="I489" s="145" t="n">
        <v>43243</v>
      </c>
      <c r="J489" s="8"/>
      <c r="K489" s="143" t="s">
        <v>754</v>
      </c>
      <c r="L489" s="8"/>
      <c r="M489" s="144"/>
      <c r="N489" s="8"/>
      <c r="O489" s="143" t="s">
        <v>494</v>
      </c>
      <c r="P489" s="8"/>
      <c r="Q489" s="143" t="s">
        <v>783</v>
      </c>
      <c r="R489" s="8"/>
      <c r="S489" s="143" t="s">
        <v>381</v>
      </c>
      <c r="T489" s="8"/>
      <c r="U489" s="134" t="n">
        <v>992.6</v>
      </c>
      <c r="V489" s="8"/>
      <c r="W489" s="8"/>
      <c r="X489" s="8"/>
      <c r="Y489" s="134" t="n">
        <v>-47245.82</v>
      </c>
    </row>
    <row r="490" customFormat="false" ht="15" hidden="false" customHeight="false" outlineLevel="0" collapsed="false">
      <c r="A490" s="8"/>
      <c r="B490" s="8"/>
      <c r="C490" s="8"/>
      <c r="D490" s="8"/>
      <c r="E490" s="8"/>
      <c r="F490" s="8"/>
      <c r="G490" s="143" t="s">
        <v>525</v>
      </c>
      <c r="H490" s="8"/>
      <c r="I490" s="145" t="n">
        <v>43243</v>
      </c>
      <c r="J490" s="8"/>
      <c r="K490" s="143" t="s">
        <v>754</v>
      </c>
      <c r="L490" s="8"/>
      <c r="M490" s="144"/>
      <c r="N490" s="8"/>
      <c r="O490" s="143" t="s">
        <v>784</v>
      </c>
      <c r="P490" s="8"/>
      <c r="Q490" s="143" t="s">
        <v>785</v>
      </c>
      <c r="R490" s="8"/>
      <c r="S490" s="143" t="s">
        <v>381</v>
      </c>
      <c r="T490" s="8"/>
      <c r="U490" s="134" t="n">
        <v>110.01</v>
      </c>
      <c r="V490" s="8"/>
      <c r="W490" s="8"/>
      <c r="X490" s="8"/>
      <c r="Y490" s="134" t="n">
        <v>-47135.81</v>
      </c>
    </row>
    <row r="491" customFormat="false" ht="15" hidden="false" customHeight="false" outlineLevel="0" collapsed="false">
      <c r="A491" s="8"/>
      <c r="B491" s="8"/>
      <c r="C491" s="8"/>
      <c r="D491" s="8"/>
      <c r="E491" s="8"/>
      <c r="F491" s="8"/>
      <c r="G491" s="143" t="s">
        <v>525</v>
      </c>
      <c r="H491" s="8"/>
      <c r="I491" s="145" t="n">
        <v>43243</v>
      </c>
      <c r="J491" s="8"/>
      <c r="K491" s="143" t="s">
        <v>754</v>
      </c>
      <c r="L491" s="8"/>
      <c r="M491" s="144"/>
      <c r="N491" s="8"/>
      <c r="O491" s="143" t="s">
        <v>295</v>
      </c>
      <c r="P491" s="8"/>
      <c r="Q491" s="143" t="s">
        <v>786</v>
      </c>
      <c r="R491" s="8"/>
      <c r="S491" s="143" t="s">
        <v>381</v>
      </c>
      <c r="T491" s="8"/>
      <c r="U491" s="134" t="n">
        <v>3376.97</v>
      </c>
      <c r="V491" s="8"/>
      <c r="W491" s="8"/>
      <c r="X491" s="8"/>
      <c r="Y491" s="134" t="n">
        <v>-43758.84</v>
      </c>
    </row>
    <row r="492" customFormat="false" ht="15" hidden="false" customHeight="false" outlineLevel="0" collapsed="false">
      <c r="A492" s="8"/>
      <c r="B492" s="8"/>
      <c r="C492" s="8"/>
      <c r="D492" s="8"/>
      <c r="E492" s="8"/>
      <c r="F492" s="8"/>
      <c r="G492" s="143" t="s">
        <v>525</v>
      </c>
      <c r="H492" s="8"/>
      <c r="I492" s="145" t="n">
        <v>43243</v>
      </c>
      <c r="J492" s="8"/>
      <c r="K492" s="143" t="s">
        <v>754</v>
      </c>
      <c r="L492" s="8"/>
      <c r="M492" s="144"/>
      <c r="N492" s="8"/>
      <c r="O492" s="143" t="s">
        <v>759</v>
      </c>
      <c r="P492" s="8"/>
      <c r="Q492" s="143" t="s">
        <v>787</v>
      </c>
      <c r="R492" s="8"/>
      <c r="S492" s="143" t="s">
        <v>381</v>
      </c>
      <c r="T492" s="8"/>
      <c r="U492" s="134" t="n">
        <v>10</v>
      </c>
      <c r="V492" s="8"/>
      <c r="W492" s="8"/>
      <c r="X492" s="8"/>
      <c r="Y492" s="134" t="n">
        <v>-43748.84</v>
      </c>
    </row>
    <row r="493" customFormat="false" ht="15" hidden="false" customHeight="false" outlineLevel="0" collapsed="false">
      <c r="A493" s="8"/>
      <c r="B493" s="8"/>
      <c r="C493" s="8"/>
      <c r="D493" s="8"/>
      <c r="E493" s="8"/>
      <c r="F493" s="8"/>
      <c r="G493" s="143" t="s">
        <v>525</v>
      </c>
      <c r="H493" s="8"/>
      <c r="I493" s="145" t="n">
        <v>43243</v>
      </c>
      <c r="J493" s="8"/>
      <c r="K493" s="143" t="s">
        <v>754</v>
      </c>
      <c r="L493" s="8"/>
      <c r="M493" s="144"/>
      <c r="N493" s="8"/>
      <c r="O493" s="143" t="s">
        <v>568</v>
      </c>
      <c r="P493" s="8"/>
      <c r="Q493" s="143" t="s">
        <v>788</v>
      </c>
      <c r="R493" s="8"/>
      <c r="S493" s="143" t="s">
        <v>381</v>
      </c>
      <c r="T493" s="8"/>
      <c r="U493" s="134" t="n">
        <v>600</v>
      </c>
      <c r="V493" s="8"/>
      <c r="W493" s="8"/>
      <c r="X493" s="8"/>
      <c r="Y493" s="134" t="n">
        <v>-43148.84</v>
      </c>
    </row>
    <row r="494" customFormat="false" ht="15" hidden="false" customHeight="false" outlineLevel="0" collapsed="false">
      <c r="A494" s="8"/>
      <c r="B494" s="8"/>
      <c r="C494" s="8"/>
      <c r="D494" s="8"/>
      <c r="E494" s="8"/>
      <c r="F494" s="8"/>
      <c r="G494" s="143" t="s">
        <v>525</v>
      </c>
      <c r="H494" s="8"/>
      <c r="I494" s="145" t="n">
        <v>43243</v>
      </c>
      <c r="J494" s="8"/>
      <c r="K494" s="143" t="s">
        <v>754</v>
      </c>
      <c r="L494" s="8"/>
      <c r="M494" s="144"/>
      <c r="N494" s="8"/>
      <c r="O494" s="143" t="s">
        <v>789</v>
      </c>
      <c r="P494" s="8"/>
      <c r="Q494" s="143" t="s">
        <v>790</v>
      </c>
      <c r="R494" s="8"/>
      <c r="S494" s="143" t="s">
        <v>381</v>
      </c>
      <c r="T494" s="8"/>
      <c r="U494" s="134" t="n">
        <v>258</v>
      </c>
      <c r="V494" s="8"/>
      <c r="W494" s="8"/>
      <c r="X494" s="8"/>
      <c r="Y494" s="134" t="n">
        <v>-42890.84</v>
      </c>
    </row>
    <row r="495" customFormat="false" ht="15" hidden="false" customHeight="false" outlineLevel="0" collapsed="false">
      <c r="A495" s="8"/>
      <c r="B495" s="8"/>
      <c r="C495" s="8"/>
      <c r="D495" s="8"/>
      <c r="E495" s="8"/>
      <c r="F495" s="8"/>
      <c r="G495" s="143" t="s">
        <v>525</v>
      </c>
      <c r="H495" s="8"/>
      <c r="I495" s="145" t="n">
        <v>43243</v>
      </c>
      <c r="J495" s="8"/>
      <c r="K495" s="143" t="s">
        <v>754</v>
      </c>
      <c r="L495" s="8"/>
      <c r="M495" s="144"/>
      <c r="N495" s="8"/>
      <c r="O495" s="143" t="s">
        <v>494</v>
      </c>
      <c r="P495" s="8"/>
      <c r="Q495" s="143" t="s">
        <v>791</v>
      </c>
      <c r="R495" s="8"/>
      <c r="S495" s="143" t="s">
        <v>381</v>
      </c>
      <c r="T495" s="8"/>
      <c r="U495" s="134" t="n">
        <v>938</v>
      </c>
      <c r="V495" s="8"/>
      <c r="W495" s="8"/>
      <c r="X495" s="8"/>
      <c r="Y495" s="134" t="n">
        <v>-41952.84</v>
      </c>
    </row>
    <row r="496" customFormat="false" ht="15" hidden="false" customHeight="false" outlineLevel="0" collapsed="false">
      <c r="A496" s="8"/>
      <c r="B496" s="8"/>
      <c r="C496" s="8"/>
      <c r="D496" s="8"/>
      <c r="E496" s="8"/>
      <c r="F496" s="8"/>
      <c r="G496" s="143" t="s">
        <v>525</v>
      </c>
      <c r="H496" s="8"/>
      <c r="I496" s="145" t="n">
        <v>43243</v>
      </c>
      <c r="J496" s="8"/>
      <c r="K496" s="143" t="s">
        <v>754</v>
      </c>
      <c r="L496" s="8"/>
      <c r="M496" s="144"/>
      <c r="N496" s="8"/>
      <c r="O496" s="143" t="s">
        <v>792</v>
      </c>
      <c r="P496" s="8"/>
      <c r="Q496" s="143" t="s">
        <v>793</v>
      </c>
      <c r="R496" s="8"/>
      <c r="S496" s="143" t="s">
        <v>381</v>
      </c>
      <c r="T496" s="8"/>
      <c r="U496" s="134" t="n">
        <v>1000</v>
      </c>
      <c r="V496" s="8"/>
      <c r="W496" s="8"/>
      <c r="X496" s="8"/>
      <c r="Y496" s="134" t="n">
        <v>-40952.84</v>
      </c>
    </row>
    <row r="497" customFormat="false" ht="15" hidden="false" customHeight="false" outlineLevel="0" collapsed="false">
      <c r="A497" s="8"/>
      <c r="B497" s="8"/>
      <c r="C497" s="8"/>
      <c r="D497" s="8"/>
      <c r="E497" s="8"/>
      <c r="F497" s="8"/>
      <c r="G497" s="143" t="s">
        <v>525</v>
      </c>
      <c r="H497" s="8"/>
      <c r="I497" s="145" t="n">
        <v>43243</v>
      </c>
      <c r="J497" s="8"/>
      <c r="K497" s="143" t="s">
        <v>754</v>
      </c>
      <c r="L497" s="8"/>
      <c r="M497" s="144"/>
      <c r="N497" s="8"/>
      <c r="O497" s="143" t="s">
        <v>763</v>
      </c>
      <c r="P497" s="8"/>
      <c r="Q497" s="143" t="s">
        <v>794</v>
      </c>
      <c r="R497" s="8"/>
      <c r="S497" s="143" t="s">
        <v>381</v>
      </c>
      <c r="T497" s="8"/>
      <c r="U497" s="134" t="n">
        <v>299</v>
      </c>
      <c r="V497" s="8"/>
      <c r="W497" s="8"/>
      <c r="X497" s="8"/>
      <c r="Y497" s="134" t="n">
        <v>-40653.84</v>
      </c>
    </row>
    <row r="498" customFormat="false" ht="15" hidden="false" customHeight="false" outlineLevel="0" collapsed="false">
      <c r="A498" s="8"/>
      <c r="B498" s="8"/>
      <c r="C498" s="8"/>
      <c r="D498" s="8"/>
      <c r="E498" s="8"/>
      <c r="F498" s="8"/>
      <c r="G498" s="143" t="s">
        <v>525</v>
      </c>
      <c r="H498" s="8"/>
      <c r="I498" s="145" t="n">
        <v>43243</v>
      </c>
      <c r="J498" s="8"/>
      <c r="K498" s="143" t="s">
        <v>754</v>
      </c>
      <c r="L498" s="8"/>
      <c r="M498" s="144"/>
      <c r="N498" s="8"/>
      <c r="O498" s="143" t="s">
        <v>494</v>
      </c>
      <c r="P498" s="8"/>
      <c r="Q498" s="143" t="s">
        <v>795</v>
      </c>
      <c r="R498" s="8"/>
      <c r="S498" s="143" t="s">
        <v>381</v>
      </c>
      <c r="T498" s="8"/>
      <c r="U498" s="134" t="n">
        <v>957.6</v>
      </c>
      <c r="V498" s="8"/>
      <c r="W498" s="8"/>
      <c r="X498" s="8"/>
      <c r="Y498" s="134" t="n">
        <v>-39696.24</v>
      </c>
    </row>
    <row r="499" customFormat="false" ht="15" hidden="false" customHeight="false" outlineLevel="0" collapsed="false">
      <c r="A499" s="8"/>
      <c r="B499" s="8"/>
      <c r="C499" s="8"/>
      <c r="D499" s="8"/>
      <c r="E499" s="8"/>
      <c r="F499" s="8"/>
      <c r="G499" s="143" t="s">
        <v>525</v>
      </c>
      <c r="H499" s="8"/>
      <c r="I499" s="145" t="n">
        <v>43243</v>
      </c>
      <c r="J499" s="8"/>
      <c r="K499" s="143" t="s">
        <v>754</v>
      </c>
      <c r="L499" s="8"/>
      <c r="M499" s="144"/>
      <c r="N499" s="8"/>
      <c r="O499" s="143" t="s">
        <v>796</v>
      </c>
      <c r="P499" s="8"/>
      <c r="Q499" s="143" t="s">
        <v>797</v>
      </c>
      <c r="R499" s="8"/>
      <c r="S499" s="143" t="s">
        <v>381</v>
      </c>
      <c r="T499" s="8"/>
      <c r="U499" s="134" t="n">
        <v>744.33</v>
      </c>
      <c r="V499" s="8"/>
      <c r="W499" s="8"/>
      <c r="X499" s="8"/>
      <c r="Y499" s="134" t="n">
        <v>-38951.91</v>
      </c>
    </row>
    <row r="500" customFormat="false" ht="15" hidden="false" customHeight="false" outlineLevel="0" collapsed="false">
      <c r="A500" s="8"/>
      <c r="B500" s="8"/>
      <c r="C500" s="8"/>
      <c r="D500" s="8"/>
      <c r="E500" s="8"/>
      <c r="F500" s="8"/>
      <c r="G500" s="143" t="s">
        <v>525</v>
      </c>
      <c r="H500" s="8"/>
      <c r="I500" s="145" t="n">
        <v>43243</v>
      </c>
      <c r="J500" s="8"/>
      <c r="K500" s="143" t="s">
        <v>754</v>
      </c>
      <c r="L500" s="8"/>
      <c r="M500" s="144"/>
      <c r="N500" s="8"/>
      <c r="O500" s="143" t="s">
        <v>497</v>
      </c>
      <c r="P500" s="8"/>
      <c r="Q500" s="143" t="s">
        <v>798</v>
      </c>
      <c r="R500" s="8"/>
      <c r="S500" s="143" t="s">
        <v>381</v>
      </c>
      <c r="T500" s="8"/>
      <c r="U500" s="134" t="n">
        <v>829.5</v>
      </c>
      <c r="V500" s="8"/>
      <c r="W500" s="8"/>
      <c r="X500" s="8"/>
      <c r="Y500" s="134" t="n">
        <v>-38122.41</v>
      </c>
    </row>
    <row r="501" customFormat="false" ht="15" hidden="false" customHeight="false" outlineLevel="0" collapsed="false">
      <c r="A501" s="8"/>
      <c r="B501" s="8"/>
      <c r="C501" s="8"/>
      <c r="D501" s="8"/>
      <c r="E501" s="8"/>
      <c r="F501" s="8"/>
      <c r="G501" s="143" t="s">
        <v>525</v>
      </c>
      <c r="H501" s="8"/>
      <c r="I501" s="145" t="n">
        <v>43243</v>
      </c>
      <c r="J501" s="8"/>
      <c r="K501" s="143" t="s">
        <v>754</v>
      </c>
      <c r="L501" s="8"/>
      <c r="M501" s="144"/>
      <c r="N501" s="8"/>
      <c r="O501" s="143" t="s">
        <v>494</v>
      </c>
      <c r="P501" s="8"/>
      <c r="Q501" s="143" t="s">
        <v>799</v>
      </c>
      <c r="R501" s="8"/>
      <c r="S501" s="143" t="s">
        <v>381</v>
      </c>
      <c r="T501" s="8"/>
      <c r="U501" s="134" t="n">
        <v>490</v>
      </c>
      <c r="V501" s="8"/>
      <c r="W501" s="8"/>
      <c r="X501" s="8"/>
      <c r="Y501" s="134" t="n">
        <v>-37632.41</v>
      </c>
    </row>
    <row r="502" customFormat="false" ht="15" hidden="false" customHeight="false" outlineLevel="0" collapsed="false">
      <c r="A502" s="8"/>
      <c r="B502" s="8"/>
      <c r="C502" s="8"/>
      <c r="D502" s="8"/>
      <c r="E502" s="8"/>
      <c r="F502" s="8"/>
      <c r="G502" s="143" t="s">
        <v>525</v>
      </c>
      <c r="H502" s="8"/>
      <c r="I502" s="145" t="n">
        <v>43243</v>
      </c>
      <c r="J502" s="8"/>
      <c r="K502" s="143" t="s">
        <v>754</v>
      </c>
      <c r="L502" s="8"/>
      <c r="M502" s="144"/>
      <c r="N502" s="8"/>
      <c r="O502" s="143" t="s">
        <v>800</v>
      </c>
      <c r="P502" s="8"/>
      <c r="Q502" s="143" t="s">
        <v>801</v>
      </c>
      <c r="R502" s="8"/>
      <c r="S502" s="143" t="s">
        <v>381</v>
      </c>
      <c r="T502" s="8"/>
      <c r="U502" s="134" t="n">
        <v>237</v>
      </c>
      <c r="V502" s="8"/>
      <c r="W502" s="8"/>
      <c r="X502" s="8"/>
      <c r="Y502" s="134" t="n">
        <v>-37395.41</v>
      </c>
    </row>
    <row r="503" customFormat="false" ht="15" hidden="false" customHeight="false" outlineLevel="0" collapsed="false">
      <c r="A503" s="8"/>
      <c r="B503" s="8"/>
      <c r="C503" s="8"/>
      <c r="D503" s="8"/>
      <c r="E503" s="8"/>
      <c r="F503" s="8"/>
      <c r="G503" s="143" t="s">
        <v>525</v>
      </c>
      <c r="H503" s="8"/>
      <c r="I503" s="145" t="n">
        <v>43243</v>
      </c>
      <c r="J503" s="8"/>
      <c r="K503" s="143" t="s">
        <v>754</v>
      </c>
      <c r="L503" s="8"/>
      <c r="M503" s="144"/>
      <c r="N503" s="8"/>
      <c r="O503" s="143" t="s">
        <v>763</v>
      </c>
      <c r="P503" s="8"/>
      <c r="Q503" s="143" t="s">
        <v>802</v>
      </c>
      <c r="R503" s="8"/>
      <c r="S503" s="143" t="s">
        <v>381</v>
      </c>
      <c r="T503" s="8"/>
      <c r="U503" s="134" t="n">
        <v>300</v>
      </c>
      <c r="V503" s="8"/>
      <c r="W503" s="8"/>
      <c r="X503" s="8"/>
      <c r="Y503" s="134" t="n">
        <v>-37095.41</v>
      </c>
    </row>
    <row r="504" customFormat="false" ht="15" hidden="false" customHeight="false" outlineLevel="0" collapsed="false">
      <c r="A504" s="8"/>
      <c r="B504" s="8"/>
      <c r="C504" s="8"/>
      <c r="D504" s="8"/>
      <c r="E504" s="8"/>
      <c r="F504" s="8"/>
      <c r="G504" s="143" t="s">
        <v>525</v>
      </c>
      <c r="H504" s="8"/>
      <c r="I504" s="145" t="n">
        <v>43243</v>
      </c>
      <c r="J504" s="8"/>
      <c r="K504" s="143" t="s">
        <v>754</v>
      </c>
      <c r="L504" s="8"/>
      <c r="M504" s="144"/>
      <c r="N504" s="8"/>
      <c r="O504" s="143" t="s">
        <v>800</v>
      </c>
      <c r="P504" s="8"/>
      <c r="Q504" s="143" t="s">
        <v>803</v>
      </c>
      <c r="R504" s="8"/>
      <c r="S504" s="143" t="s">
        <v>381</v>
      </c>
      <c r="T504" s="8"/>
      <c r="U504" s="134" t="n">
        <v>113.9</v>
      </c>
      <c r="V504" s="8"/>
      <c r="W504" s="8"/>
      <c r="X504" s="8"/>
      <c r="Y504" s="134" t="n">
        <v>-36981.51</v>
      </c>
    </row>
    <row r="505" customFormat="false" ht="15" hidden="false" customHeight="false" outlineLevel="0" collapsed="false">
      <c r="A505" s="8"/>
      <c r="B505" s="8"/>
      <c r="C505" s="8"/>
      <c r="D505" s="8"/>
      <c r="E505" s="8"/>
      <c r="F505" s="8"/>
      <c r="G505" s="143" t="s">
        <v>525</v>
      </c>
      <c r="H505" s="8"/>
      <c r="I505" s="145" t="n">
        <v>43243</v>
      </c>
      <c r="J505" s="8"/>
      <c r="K505" s="143" t="s">
        <v>754</v>
      </c>
      <c r="L505" s="8"/>
      <c r="M505" s="144"/>
      <c r="N505" s="8"/>
      <c r="O505" s="143" t="s">
        <v>494</v>
      </c>
      <c r="P505" s="8"/>
      <c r="Q505" s="143" t="s">
        <v>804</v>
      </c>
      <c r="R505" s="8"/>
      <c r="S505" s="143" t="s">
        <v>381</v>
      </c>
      <c r="T505" s="8"/>
      <c r="U505" s="134" t="n">
        <v>350</v>
      </c>
      <c r="V505" s="8"/>
      <c r="W505" s="8"/>
      <c r="X505" s="8"/>
      <c r="Y505" s="134" t="n">
        <v>-36631.51</v>
      </c>
    </row>
    <row r="506" customFormat="false" ht="15" hidden="false" customHeight="false" outlineLevel="0" collapsed="false">
      <c r="A506" s="8"/>
      <c r="B506" s="8"/>
      <c r="C506" s="8"/>
      <c r="D506" s="8"/>
      <c r="E506" s="8"/>
      <c r="F506" s="8"/>
      <c r="G506" s="143" t="s">
        <v>525</v>
      </c>
      <c r="H506" s="8"/>
      <c r="I506" s="145" t="n">
        <v>43243</v>
      </c>
      <c r="J506" s="8"/>
      <c r="K506" s="143" t="s">
        <v>754</v>
      </c>
      <c r="L506" s="8"/>
      <c r="M506" s="144"/>
      <c r="N506" s="8"/>
      <c r="O506" s="143" t="s">
        <v>494</v>
      </c>
      <c r="P506" s="8"/>
      <c r="Q506" s="143" t="s">
        <v>805</v>
      </c>
      <c r="R506" s="8"/>
      <c r="S506" s="143" t="s">
        <v>381</v>
      </c>
      <c r="T506" s="8"/>
      <c r="U506" s="134" t="n">
        <v>246.87</v>
      </c>
      <c r="V506" s="8"/>
      <c r="W506" s="8"/>
      <c r="X506" s="8"/>
      <c r="Y506" s="134" t="n">
        <v>-36384.64</v>
      </c>
    </row>
    <row r="507" customFormat="false" ht="15" hidden="false" customHeight="false" outlineLevel="0" collapsed="false">
      <c r="A507" s="8"/>
      <c r="B507" s="8"/>
      <c r="C507" s="8"/>
      <c r="D507" s="8"/>
      <c r="E507" s="8"/>
      <c r="F507" s="8"/>
      <c r="G507" s="143" t="s">
        <v>525</v>
      </c>
      <c r="H507" s="8"/>
      <c r="I507" s="145" t="n">
        <v>43243</v>
      </c>
      <c r="J507" s="8"/>
      <c r="K507" s="143" t="s">
        <v>754</v>
      </c>
      <c r="L507" s="8"/>
      <c r="M507" s="144"/>
      <c r="N507" s="8"/>
      <c r="O507" s="143" t="s">
        <v>784</v>
      </c>
      <c r="P507" s="8"/>
      <c r="Q507" s="143" t="s">
        <v>806</v>
      </c>
      <c r="R507" s="8"/>
      <c r="S507" s="143" t="s">
        <v>381</v>
      </c>
      <c r="T507" s="8"/>
      <c r="U507" s="134" t="n">
        <v>35</v>
      </c>
      <c r="V507" s="8"/>
      <c r="W507" s="8"/>
      <c r="X507" s="8"/>
      <c r="Y507" s="134" t="n">
        <v>-36349.64</v>
      </c>
    </row>
    <row r="508" customFormat="false" ht="15" hidden="false" customHeight="false" outlineLevel="0" collapsed="false">
      <c r="A508" s="8"/>
      <c r="B508" s="8"/>
      <c r="C508" s="8"/>
      <c r="D508" s="8"/>
      <c r="E508" s="8"/>
      <c r="F508" s="8"/>
      <c r="G508" s="143" t="s">
        <v>839</v>
      </c>
      <c r="H508" s="8"/>
      <c r="I508" s="145" t="n">
        <v>43243</v>
      </c>
      <c r="J508" s="8"/>
      <c r="K508" s="143" t="s">
        <v>997</v>
      </c>
      <c r="L508" s="8"/>
      <c r="M508" s="144"/>
      <c r="N508" s="8"/>
      <c r="O508" s="143" t="s">
        <v>494</v>
      </c>
      <c r="P508" s="8"/>
      <c r="Q508" s="143" t="s">
        <v>998</v>
      </c>
      <c r="R508" s="8"/>
      <c r="S508" s="143" t="s">
        <v>359</v>
      </c>
      <c r="T508" s="8"/>
      <c r="U508" s="8"/>
      <c r="V508" s="8"/>
      <c r="W508" s="134" t="n">
        <v>749</v>
      </c>
      <c r="X508" s="8"/>
      <c r="Y508" s="134" t="n">
        <v>-37098.64</v>
      </c>
    </row>
    <row r="509" customFormat="false" ht="15" hidden="false" customHeight="false" outlineLevel="0" collapsed="false">
      <c r="A509" s="8"/>
      <c r="B509" s="8"/>
      <c r="C509" s="8"/>
      <c r="D509" s="8"/>
      <c r="E509" s="8"/>
      <c r="F509" s="8"/>
      <c r="G509" s="143" t="s">
        <v>839</v>
      </c>
      <c r="H509" s="8"/>
      <c r="I509" s="145" t="n">
        <v>43243</v>
      </c>
      <c r="J509" s="8"/>
      <c r="K509" s="143" t="s">
        <v>999</v>
      </c>
      <c r="L509" s="8"/>
      <c r="M509" s="144"/>
      <c r="N509" s="8"/>
      <c r="O509" s="143" t="s">
        <v>491</v>
      </c>
      <c r="P509" s="8"/>
      <c r="Q509" s="143" t="s">
        <v>730</v>
      </c>
      <c r="R509" s="8"/>
      <c r="S509" s="143" t="s">
        <v>190</v>
      </c>
      <c r="T509" s="8"/>
      <c r="U509" s="8"/>
      <c r="V509" s="8"/>
      <c r="W509" s="134" t="n">
        <v>36.9</v>
      </c>
      <c r="X509" s="8"/>
      <c r="Y509" s="134" t="n">
        <v>-37135.54</v>
      </c>
    </row>
    <row r="510" customFormat="false" ht="15" hidden="false" customHeight="false" outlineLevel="0" collapsed="false">
      <c r="A510" s="8"/>
      <c r="B510" s="8"/>
      <c r="C510" s="8"/>
      <c r="D510" s="8"/>
      <c r="E510" s="8"/>
      <c r="F510" s="8"/>
      <c r="G510" s="143" t="s">
        <v>839</v>
      </c>
      <c r="H510" s="8"/>
      <c r="I510" s="145" t="n">
        <v>43243</v>
      </c>
      <c r="J510" s="8"/>
      <c r="K510" s="143" t="s">
        <v>1000</v>
      </c>
      <c r="L510" s="8"/>
      <c r="M510" s="144"/>
      <c r="N510" s="8"/>
      <c r="O510" s="143" t="s">
        <v>485</v>
      </c>
      <c r="P510" s="8"/>
      <c r="Q510" s="143" t="s">
        <v>1001</v>
      </c>
      <c r="R510" s="8"/>
      <c r="S510" s="143" t="s">
        <v>336</v>
      </c>
      <c r="T510" s="8"/>
      <c r="U510" s="8"/>
      <c r="V510" s="8"/>
      <c r="W510" s="134" t="n">
        <v>277.73</v>
      </c>
      <c r="X510" s="8"/>
      <c r="Y510" s="134" t="n">
        <v>-37413.27</v>
      </c>
    </row>
    <row r="511" customFormat="false" ht="15" hidden="false" customHeight="false" outlineLevel="0" collapsed="false">
      <c r="A511" s="8"/>
      <c r="B511" s="8"/>
      <c r="C511" s="8"/>
      <c r="D511" s="8"/>
      <c r="E511" s="8"/>
      <c r="F511" s="8"/>
      <c r="G511" s="143" t="s">
        <v>525</v>
      </c>
      <c r="H511" s="8"/>
      <c r="I511" s="145" t="n">
        <v>43244</v>
      </c>
      <c r="J511" s="8"/>
      <c r="K511" s="143" t="s">
        <v>754</v>
      </c>
      <c r="L511" s="8"/>
      <c r="M511" s="144"/>
      <c r="N511" s="8"/>
      <c r="O511" s="143" t="s">
        <v>807</v>
      </c>
      <c r="P511" s="8"/>
      <c r="Q511" s="143" t="s">
        <v>808</v>
      </c>
      <c r="R511" s="8"/>
      <c r="S511" s="143" t="s">
        <v>381</v>
      </c>
      <c r="T511" s="8"/>
      <c r="U511" s="134" t="n">
        <v>10000</v>
      </c>
      <c r="V511" s="8"/>
      <c r="W511" s="8"/>
      <c r="X511" s="8"/>
      <c r="Y511" s="134" t="n">
        <v>-27413.27</v>
      </c>
    </row>
    <row r="512" customFormat="false" ht="15" hidden="false" customHeight="false" outlineLevel="0" collapsed="false">
      <c r="A512" s="8"/>
      <c r="B512" s="8"/>
      <c r="C512" s="8"/>
      <c r="D512" s="8"/>
      <c r="E512" s="8"/>
      <c r="F512" s="8"/>
      <c r="G512" s="143" t="s">
        <v>525</v>
      </c>
      <c r="H512" s="8"/>
      <c r="I512" s="145" t="n">
        <v>43244</v>
      </c>
      <c r="J512" s="8"/>
      <c r="K512" s="143" t="s">
        <v>754</v>
      </c>
      <c r="L512" s="8"/>
      <c r="M512" s="144"/>
      <c r="N512" s="8"/>
      <c r="O512" s="143" t="s">
        <v>497</v>
      </c>
      <c r="P512" s="8"/>
      <c r="Q512" s="143" t="s">
        <v>809</v>
      </c>
      <c r="R512" s="8"/>
      <c r="S512" s="143" t="s">
        <v>381</v>
      </c>
      <c r="T512" s="8"/>
      <c r="U512" s="134" t="n">
        <v>1454.77</v>
      </c>
      <c r="V512" s="8"/>
      <c r="W512" s="8"/>
      <c r="X512" s="8"/>
      <c r="Y512" s="134" t="n">
        <v>-25958.5</v>
      </c>
    </row>
    <row r="513" customFormat="false" ht="15" hidden="false" customHeight="false" outlineLevel="0" collapsed="false">
      <c r="A513" s="8"/>
      <c r="B513" s="8"/>
      <c r="C513" s="8"/>
      <c r="D513" s="8"/>
      <c r="E513" s="8"/>
      <c r="F513" s="8"/>
      <c r="G513" s="143" t="s">
        <v>525</v>
      </c>
      <c r="H513" s="8"/>
      <c r="I513" s="145" t="n">
        <v>43244</v>
      </c>
      <c r="J513" s="8"/>
      <c r="K513" s="143" t="s">
        <v>754</v>
      </c>
      <c r="L513" s="8"/>
      <c r="M513" s="144"/>
      <c r="N513" s="8"/>
      <c r="O513" s="143" t="s">
        <v>494</v>
      </c>
      <c r="P513" s="8"/>
      <c r="Q513" s="143" t="s">
        <v>810</v>
      </c>
      <c r="R513" s="8"/>
      <c r="S513" s="143" t="s">
        <v>381</v>
      </c>
      <c r="T513" s="8"/>
      <c r="U513" s="134" t="n">
        <v>912.8</v>
      </c>
      <c r="V513" s="8"/>
      <c r="W513" s="8"/>
      <c r="X513" s="8"/>
      <c r="Y513" s="134" t="n">
        <v>-25045.7</v>
      </c>
    </row>
    <row r="514" customFormat="false" ht="15" hidden="false" customHeight="false" outlineLevel="0" collapsed="false">
      <c r="A514" s="8"/>
      <c r="B514" s="8"/>
      <c r="C514" s="8"/>
      <c r="D514" s="8"/>
      <c r="E514" s="8"/>
      <c r="F514" s="8"/>
      <c r="G514" s="143" t="s">
        <v>525</v>
      </c>
      <c r="H514" s="8"/>
      <c r="I514" s="145" t="n">
        <v>43244</v>
      </c>
      <c r="J514" s="8"/>
      <c r="K514" s="143" t="s">
        <v>754</v>
      </c>
      <c r="L514" s="8"/>
      <c r="M514" s="144"/>
      <c r="N514" s="8"/>
      <c r="O514" s="143" t="s">
        <v>811</v>
      </c>
      <c r="P514" s="8"/>
      <c r="Q514" s="143" t="s">
        <v>812</v>
      </c>
      <c r="R514" s="8"/>
      <c r="S514" s="143" t="s">
        <v>381</v>
      </c>
      <c r="T514" s="8"/>
      <c r="U514" s="134" t="n">
        <v>400</v>
      </c>
      <c r="V514" s="8"/>
      <c r="W514" s="8"/>
      <c r="X514" s="8"/>
      <c r="Y514" s="134" t="n">
        <v>-24645.7</v>
      </c>
    </row>
    <row r="515" customFormat="false" ht="15" hidden="false" customHeight="false" outlineLevel="0" collapsed="false">
      <c r="A515" s="8"/>
      <c r="B515" s="8"/>
      <c r="C515" s="8"/>
      <c r="D515" s="8"/>
      <c r="E515" s="8"/>
      <c r="F515" s="8"/>
      <c r="G515" s="143" t="s">
        <v>525</v>
      </c>
      <c r="H515" s="8"/>
      <c r="I515" s="145" t="n">
        <v>43244</v>
      </c>
      <c r="J515" s="8"/>
      <c r="K515" s="143" t="s">
        <v>754</v>
      </c>
      <c r="L515" s="8"/>
      <c r="M515" s="144"/>
      <c r="N515" s="8"/>
      <c r="O515" s="143" t="s">
        <v>494</v>
      </c>
      <c r="P515" s="8"/>
      <c r="Q515" s="143" t="s">
        <v>813</v>
      </c>
      <c r="R515" s="8"/>
      <c r="S515" s="143" t="s">
        <v>381</v>
      </c>
      <c r="T515" s="8"/>
      <c r="U515" s="134" t="n">
        <v>806.4</v>
      </c>
      <c r="V515" s="8"/>
      <c r="W515" s="8"/>
      <c r="X515" s="8"/>
      <c r="Y515" s="134" t="n">
        <v>-23839.3</v>
      </c>
    </row>
    <row r="516" customFormat="false" ht="15" hidden="false" customHeight="false" outlineLevel="0" collapsed="false">
      <c r="A516" s="8"/>
      <c r="B516" s="8"/>
      <c r="C516" s="8"/>
      <c r="D516" s="8"/>
      <c r="E516" s="8"/>
      <c r="F516" s="8"/>
      <c r="G516" s="143" t="s">
        <v>525</v>
      </c>
      <c r="H516" s="8"/>
      <c r="I516" s="145" t="n">
        <v>43244</v>
      </c>
      <c r="J516" s="8"/>
      <c r="K516" s="143" t="s">
        <v>754</v>
      </c>
      <c r="L516" s="8"/>
      <c r="M516" s="144"/>
      <c r="N516" s="8"/>
      <c r="O516" s="143" t="s">
        <v>494</v>
      </c>
      <c r="P516" s="8"/>
      <c r="Q516" s="143" t="s">
        <v>814</v>
      </c>
      <c r="R516" s="8"/>
      <c r="S516" s="143" t="s">
        <v>381</v>
      </c>
      <c r="T516" s="8"/>
      <c r="U516" s="134" t="n">
        <v>869.4</v>
      </c>
      <c r="V516" s="8"/>
      <c r="W516" s="8"/>
      <c r="X516" s="8"/>
      <c r="Y516" s="134" t="n">
        <v>-22969.9</v>
      </c>
    </row>
    <row r="517" customFormat="false" ht="15" hidden="false" customHeight="false" outlineLevel="0" collapsed="false">
      <c r="A517" s="8"/>
      <c r="B517" s="8"/>
      <c r="C517" s="8"/>
      <c r="D517" s="8"/>
      <c r="E517" s="8"/>
      <c r="F517" s="8"/>
      <c r="G517" s="143" t="s">
        <v>525</v>
      </c>
      <c r="H517" s="8"/>
      <c r="I517" s="145" t="n">
        <v>43244</v>
      </c>
      <c r="J517" s="8"/>
      <c r="K517" s="143" t="s">
        <v>754</v>
      </c>
      <c r="L517" s="8"/>
      <c r="M517" s="144"/>
      <c r="N517" s="8"/>
      <c r="O517" s="143" t="s">
        <v>494</v>
      </c>
      <c r="P517" s="8"/>
      <c r="Q517" s="143" t="s">
        <v>815</v>
      </c>
      <c r="R517" s="8"/>
      <c r="S517" s="143" t="s">
        <v>381</v>
      </c>
      <c r="T517" s="8"/>
      <c r="U517" s="134" t="n">
        <v>793.8</v>
      </c>
      <c r="V517" s="8"/>
      <c r="W517" s="8"/>
      <c r="X517" s="8"/>
      <c r="Y517" s="134" t="n">
        <v>-22176.1</v>
      </c>
    </row>
    <row r="518" customFormat="false" ht="15" hidden="false" customHeight="false" outlineLevel="0" collapsed="false">
      <c r="A518" s="8"/>
      <c r="B518" s="8"/>
      <c r="C518" s="8"/>
      <c r="D518" s="8"/>
      <c r="E518" s="8"/>
      <c r="F518" s="8"/>
      <c r="G518" s="143" t="s">
        <v>525</v>
      </c>
      <c r="H518" s="8"/>
      <c r="I518" s="145" t="n">
        <v>43244</v>
      </c>
      <c r="J518" s="8"/>
      <c r="K518" s="143" t="s">
        <v>754</v>
      </c>
      <c r="L518" s="8"/>
      <c r="M518" s="144"/>
      <c r="N518" s="8"/>
      <c r="O518" s="143" t="s">
        <v>494</v>
      </c>
      <c r="P518" s="8"/>
      <c r="Q518" s="143" t="s">
        <v>816</v>
      </c>
      <c r="R518" s="8"/>
      <c r="S518" s="143" t="s">
        <v>381</v>
      </c>
      <c r="T518" s="8"/>
      <c r="U518" s="134" t="n">
        <v>850.5</v>
      </c>
      <c r="V518" s="8"/>
      <c r="W518" s="8"/>
      <c r="X518" s="8"/>
      <c r="Y518" s="134" t="n">
        <v>-21325.6</v>
      </c>
    </row>
    <row r="519" customFormat="false" ht="15" hidden="false" customHeight="false" outlineLevel="0" collapsed="false">
      <c r="A519" s="8"/>
      <c r="B519" s="8"/>
      <c r="C519" s="8"/>
      <c r="D519" s="8"/>
      <c r="E519" s="8"/>
      <c r="F519" s="8"/>
      <c r="G519" s="143" t="s">
        <v>525</v>
      </c>
      <c r="H519" s="8"/>
      <c r="I519" s="145" t="n">
        <v>43244</v>
      </c>
      <c r="J519" s="8"/>
      <c r="K519" s="143" t="s">
        <v>754</v>
      </c>
      <c r="L519" s="8"/>
      <c r="M519" s="144"/>
      <c r="N519" s="8"/>
      <c r="O519" s="143" t="s">
        <v>800</v>
      </c>
      <c r="P519" s="8"/>
      <c r="Q519" s="143" t="s">
        <v>817</v>
      </c>
      <c r="R519" s="8"/>
      <c r="S519" s="143" t="s">
        <v>381</v>
      </c>
      <c r="T519" s="8"/>
      <c r="U519" s="134" t="n">
        <v>113.9</v>
      </c>
      <c r="V519" s="8"/>
      <c r="W519" s="8"/>
      <c r="X519" s="8"/>
      <c r="Y519" s="134" t="n">
        <v>-21211.7</v>
      </c>
    </row>
    <row r="520" customFormat="false" ht="15" hidden="false" customHeight="false" outlineLevel="0" collapsed="false">
      <c r="A520" s="8"/>
      <c r="B520" s="8"/>
      <c r="C520" s="8"/>
      <c r="D520" s="8"/>
      <c r="E520" s="8"/>
      <c r="F520" s="8"/>
      <c r="G520" s="143" t="s">
        <v>525</v>
      </c>
      <c r="H520" s="8"/>
      <c r="I520" s="145" t="n">
        <v>43244</v>
      </c>
      <c r="J520" s="8"/>
      <c r="K520" s="143" t="s">
        <v>754</v>
      </c>
      <c r="L520" s="8"/>
      <c r="M520" s="144"/>
      <c r="N520" s="8"/>
      <c r="O520" s="143" t="s">
        <v>779</v>
      </c>
      <c r="P520" s="8"/>
      <c r="Q520" s="143" t="s">
        <v>818</v>
      </c>
      <c r="R520" s="8"/>
      <c r="S520" s="143" t="s">
        <v>381</v>
      </c>
      <c r="T520" s="8"/>
      <c r="U520" s="134" t="n">
        <v>2883.58</v>
      </c>
      <c r="V520" s="8"/>
      <c r="W520" s="8"/>
      <c r="X520" s="8"/>
      <c r="Y520" s="134" t="n">
        <v>-18328.12</v>
      </c>
    </row>
    <row r="521" customFormat="false" ht="15" hidden="false" customHeight="false" outlineLevel="0" collapsed="false">
      <c r="A521" s="8"/>
      <c r="B521" s="8"/>
      <c r="C521" s="8"/>
      <c r="D521" s="8"/>
      <c r="E521" s="8"/>
      <c r="F521" s="8"/>
      <c r="G521" s="143" t="s">
        <v>839</v>
      </c>
      <c r="H521" s="8"/>
      <c r="I521" s="145" t="n">
        <v>43245</v>
      </c>
      <c r="J521" s="8"/>
      <c r="K521" s="143" t="s">
        <v>1002</v>
      </c>
      <c r="L521" s="8"/>
      <c r="M521" s="144"/>
      <c r="N521" s="8"/>
      <c r="O521" s="143" t="s">
        <v>497</v>
      </c>
      <c r="P521" s="8"/>
      <c r="Q521" s="143" t="s">
        <v>1003</v>
      </c>
      <c r="R521" s="8"/>
      <c r="S521" s="143" t="s">
        <v>270</v>
      </c>
      <c r="T521" s="8"/>
      <c r="U521" s="8"/>
      <c r="V521" s="8"/>
      <c r="W521" s="134" t="n">
        <v>522</v>
      </c>
      <c r="X521" s="8"/>
      <c r="Y521" s="134" t="n">
        <v>-18850.12</v>
      </c>
    </row>
    <row r="522" customFormat="false" ht="15" hidden="false" customHeight="false" outlineLevel="0" collapsed="false">
      <c r="A522" s="8"/>
      <c r="B522" s="8"/>
      <c r="C522" s="8"/>
      <c r="D522" s="8"/>
      <c r="E522" s="8"/>
      <c r="F522" s="8"/>
      <c r="G522" s="143" t="s">
        <v>839</v>
      </c>
      <c r="H522" s="8"/>
      <c r="I522" s="145" t="n">
        <v>43245</v>
      </c>
      <c r="J522" s="8"/>
      <c r="K522" s="143" t="s">
        <v>1004</v>
      </c>
      <c r="L522" s="8"/>
      <c r="M522" s="144"/>
      <c r="N522" s="8"/>
      <c r="O522" s="143" t="s">
        <v>493</v>
      </c>
      <c r="P522" s="8"/>
      <c r="Q522" s="143" t="s">
        <v>1005</v>
      </c>
      <c r="R522" s="8"/>
      <c r="S522" s="143" t="s">
        <v>298</v>
      </c>
      <c r="T522" s="8"/>
      <c r="U522" s="8"/>
      <c r="V522" s="8"/>
      <c r="W522" s="134" t="n">
        <v>63.49</v>
      </c>
      <c r="X522" s="8"/>
      <c r="Y522" s="134" t="n">
        <v>-18913.61</v>
      </c>
    </row>
    <row r="523" customFormat="false" ht="15" hidden="false" customHeight="false" outlineLevel="0" collapsed="false">
      <c r="A523" s="8"/>
      <c r="B523" s="8"/>
      <c r="C523" s="8"/>
      <c r="D523" s="8"/>
      <c r="E523" s="8"/>
      <c r="F523" s="8"/>
      <c r="G523" s="143" t="s">
        <v>839</v>
      </c>
      <c r="H523" s="8"/>
      <c r="I523" s="145" t="n">
        <v>43248</v>
      </c>
      <c r="J523" s="8"/>
      <c r="K523" s="143" t="s">
        <v>1006</v>
      </c>
      <c r="L523" s="8"/>
      <c r="M523" s="144"/>
      <c r="N523" s="8"/>
      <c r="O523" s="143" t="s">
        <v>495</v>
      </c>
      <c r="P523" s="8"/>
      <c r="Q523" s="143" t="s">
        <v>1007</v>
      </c>
      <c r="R523" s="8"/>
      <c r="S523" s="143" t="s">
        <v>545</v>
      </c>
      <c r="T523" s="8"/>
      <c r="U523" s="8"/>
      <c r="V523" s="8"/>
      <c r="W523" s="134" t="n">
        <v>6786.37</v>
      </c>
      <c r="X523" s="8"/>
      <c r="Y523" s="134" t="n">
        <v>-25699.98</v>
      </c>
    </row>
    <row r="524" customFormat="false" ht="15" hidden="false" customHeight="false" outlineLevel="0" collapsed="false">
      <c r="A524" s="8"/>
      <c r="B524" s="8"/>
      <c r="C524" s="8"/>
      <c r="D524" s="8"/>
      <c r="E524" s="8"/>
      <c r="F524" s="8"/>
      <c r="G524" s="143" t="s">
        <v>839</v>
      </c>
      <c r="H524" s="8"/>
      <c r="I524" s="145" t="n">
        <v>43248</v>
      </c>
      <c r="J524" s="8"/>
      <c r="K524" s="143" t="s">
        <v>1008</v>
      </c>
      <c r="L524" s="8"/>
      <c r="M524" s="144"/>
      <c r="N524" s="8"/>
      <c r="O524" s="143" t="s">
        <v>484</v>
      </c>
      <c r="P524" s="8"/>
      <c r="Q524" s="143" t="s">
        <v>1009</v>
      </c>
      <c r="R524" s="8"/>
      <c r="S524" s="143" t="s">
        <v>1010</v>
      </c>
      <c r="T524" s="8"/>
      <c r="U524" s="8"/>
      <c r="V524" s="8"/>
      <c r="W524" s="134" t="n">
        <v>761.67</v>
      </c>
      <c r="X524" s="8"/>
      <c r="Y524" s="134" t="n">
        <v>-26461.65</v>
      </c>
    </row>
    <row r="525" customFormat="false" ht="15" hidden="false" customHeight="false" outlineLevel="0" collapsed="false">
      <c r="A525" s="8"/>
      <c r="B525" s="8"/>
      <c r="C525" s="8"/>
      <c r="D525" s="8"/>
      <c r="E525" s="8"/>
      <c r="F525" s="8"/>
      <c r="G525" s="143" t="s">
        <v>839</v>
      </c>
      <c r="H525" s="8"/>
      <c r="I525" s="145" t="n">
        <v>43248</v>
      </c>
      <c r="J525" s="8"/>
      <c r="K525" s="143" t="s">
        <v>1011</v>
      </c>
      <c r="L525" s="8"/>
      <c r="M525" s="144"/>
      <c r="N525" s="8"/>
      <c r="O525" s="143" t="s">
        <v>496</v>
      </c>
      <c r="P525" s="8"/>
      <c r="Q525" s="143" t="s">
        <v>1012</v>
      </c>
      <c r="R525" s="8"/>
      <c r="S525" s="143" t="s">
        <v>545</v>
      </c>
      <c r="T525" s="8"/>
      <c r="U525" s="8"/>
      <c r="V525" s="8"/>
      <c r="W525" s="134" t="n">
        <v>5622</v>
      </c>
      <c r="X525" s="8"/>
      <c r="Y525" s="134" t="n">
        <v>-32083.65</v>
      </c>
    </row>
    <row r="526" customFormat="false" ht="15" hidden="false" customHeight="false" outlineLevel="0" collapsed="false">
      <c r="A526" s="8"/>
      <c r="B526" s="8"/>
      <c r="C526" s="8"/>
      <c r="D526" s="8"/>
      <c r="E526" s="8"/>
      <c r="F526" s="8"/>
      <c r="G526" s="143" t="s">
        <v>525</v>
      </c>
      <c r="H526" s="8"/>
      <c r="I526" s="145" t="n">
        <v>43249</v>
      </c>
      <c r="J526" s="8"/>
      <c r="K526" s="143" t="s">
        <v>754</v>
      </c>
      <c r="L526" s="8"/>
      <c r="M526" s="144"/>
      <c r="N526" s="8"/>
      <c r="O526" s="143" t="s">
        <v>690</v>
      </c>
      <c r="P526" s="8"/>
      <c r="Q526" s="143" t="s">
        <v>819</v>
      </c>
      <c r="R526" s="8"/>
      <c r="S526" s="143" t="s">
        <v>381</v>
      </c>
      <c r="T526" s="8"/>
      <c r="U526" s="134" t="n">
        <v>221</v>
      </c>
      <c r="V526" s="8"/>
      <c r="W526" s="8"/>
      <c r="X526" s="8"/>
      <c r="Y526" s="134" t="n">
        <v>-31862.65</v>
      </c>
    </row>
    <row r="527" customFormat="false" ht="15" hidden="false" customHeight="false" outlineLevel="0" collapsed="false">
      <c r="A527" s="8"/>
      <c r="B527" s="8"/>
      <c r="C527" s="8"/>
      <c r="D527" s="8"/>
      <c r="E527" s="8"/>
      <c r="F527" s="8"/>
      <c r="G527" s="143" t="s">
        <v>525</v>
      </c>
      <c r="H527" s="8"/>
      <c r="I527" s="145" t="n">
        <v>43249</v>
      </c>
      <c r="J527" s="8"/>
      <c r="K527" s="143" t="s">
        <v>754</v>
      </c>
      <c r="L527" s="8"/>
      <c r="M527" s="144"/>
      <c r="N527" s="8"/>
      <c r="O527" s="143" t="s">
        <v>487</v>
      </c>
      <c r="P527" s="8"/>
      <c r="Q527" s="143" t="s">
        <v>820</v>
      </c>
      <c r="R527" s="8"/>
      <c r="S527" s="143" t="s">
        <v>381</v>
      </c>
      <c r="T527" s="8"/>
      <c r="U527" s="134" t="n">
        <v>5500</v>
      </c>
      <c r="V527" s="8"/>
      <c r="W527" s="8"/>
      <c r="X527" s="8"/>
      <c r="Y527" s="134" t="n">
        <v>-26362.65</v>
      </c>
    </row>
    <row r="528" customFormat="false" ht="15" hidden="false" customHeight="false" outlineLevel="0" collapsed="false">
      <c r="A528" s="8"/>
      <c r="B528" s="8"/>
      <c r="C528" s="8"/>
      <c r="D528" s="8"/>
      <c r="E528" s="8"/>
      <c r="F528" s="8"/>
      <c r="G528" s="143" t="s">
        <v>839</v>
      </c>
      <c r="H528" s="8"/>
      <c r="I528" s="145" t="n">
        <v>43249</v>
      </c>
      <c r="J528" s="8"/>
      <c r="K528" s="143" t="s">
        <v>1013</v>
      </c>
      <c r="L528" s="8"/>
      <c r="M528" s="144"/>
      <c r="N528" s="8"/>
      <c r="O528" s="143" t="s">
        <v>488</v>
      </c>
      <c r="P528" s="8"/>
      <c r="Q528" s="143" t="s">
        <v>1014</v>
      </c>
      <c r="R528" s="8"/>
      <c r="S528" s="143" t="s">
        <v>210</v>
      </c>
      <c r="T528" s="8"/>
      <c r="U528" s="8"/>
      <c r="V528" s="8"/>
      <c r="W528" s="134" t="n">
        <v>500</v>
      </c>
      <c r="X528" s="8"/>
      <c r="Y528" s="134" t="n">
        <v>-26862.65</v>
      </c>
    </row>
    <row r="529" customFormat="false" ht="15" hidden="false" customHeight="false" outlineLevel="0" collapsed="false">
      <c r="A529" s="8"/>
      <c r="B529" s="8"/>
      <c r="C529" s="8"/>
      <c r="D529" s="8"/>
      <c r="E529" s="8"/>
      <c r="F529" s="8"/>
      <c r="G529" s="143" t="s">
        <v>839</v>
      </c>
      <c r="H529" s="8"/>
      <c r="I529" s="145" t="n">
        <v>43249</v>
      </c>
      <c r="J529" s="8"/>
      <c r="K529" s="143" t="s">
        <v>1015</v>
      </c>
      <c r="L529" s="8"/>
      <c r="M529" s="144"/>
      <c r="N529" s="8"/>
      <c r="O529" s="143" t="s">
        <v>492</v>
      </c>
      <c r="P529" s="8"/>
      <c r="Q529" s="143" t="s">
        <v>1016</v>
      </c>
      <c r="R529" s="8"/>
      <c r="S529" s="143" t="s">
        <v>266</v>
      </c>
      <c r="T529" s="8"/>
      <c r="U529" s="8"/>
      <c r="V529" s="8"/>
      <c r="W529" s="134" t="n">
        <v>2150</v>
      </c>
      <c r="X529" s="8"/>
      <c r="Y529" s="134" t="n">
        <v>-29012.65</v>
      </c>
    </row>
    <row r="530" customFormat="false" ht="15" hidden="false" customHeight="false" outlineLevel="0" collapsed="false">
      <c r="A530" s="8"/>
      <c r="B530" s="8"/>
      <c r="C530" s="8"/>
      <c r="D530" s="8"/>
      <c r="E530" s="8"/>
      <c r="F530" s="8"/>
      <c r="G530" s="143" t="s">
        <v>839</v>
      </c>
      <c r="H530" s="8"/>
      <c r="I530" s="145" t="n">
        <v>43249</v>
      </c>
      <c r="J530" s="8"/>
      <c r="K530" s="143" t="s">
        <v>1017</v>
      </c>
      <c r="L530" s="8"/>
      <c r="M530" s="144"/>
      <c r="N530" s="8"/>
      <c r="O530" s="143" t="s">
        <v>489</v>
      </c>
      <c r="P530" s="8"/>
      <c r="Q530" s="143" t="s">
        <v>1018</v>
      </c>
      <c r="R530" s="8"/>
      <c r="S530" s="143" t="s">
        <v>340</v>
      </c>
      <c r="T530" s="8"/>
      <c r="U530" s="8"/>
      <c r="V530" s="8"/>
      <c r="W530" s="134" t="n">
        <v>292.85</v>
      </c>
      <c r="X530" s="8"/>
      <c r="Y530" s="134" t="n">
        <v>-29305.5</v>
      </c>
    </row>
    <row r="531" customFormat="false" ht="15" hidden="false" customHeight="false" outlineLevel="0" collapsed="false">
      <c r="A531" s="8"/>
      <c r="B531" s="8"/>
      <c r="C531" s="8"/>
      <c r="D531" s="8"/>
      <c r="E531" s="8"/>
      <c r="F531" s="8"/>
      <c r="G531" s="143" t="s">
        <v>839</v>
      </c>
      <c r="H531" s="8"/>
      <c r="I531" s="145" t="n">
        <v>43251</v>
      </c>
      <c r="J531" s="8"/>
      <c r="K531" s="143" t="s">
        <v>1019</v>
      </c>
      <c r="L531" s="8"/>
      <c r="M531" s="144"/>
      <c r="N531" s="8"/>
      <c r="O531" s="143" t="s">
        <v>779</v>
      </c>
      <c r="P531" s="8"/>
      <c r="Q531" s="143" t="s">
        <v>1020</v>
      </c>
      <c r="R531" s="8"/>
      <c r="S531" s="143" t="s">
        <v>415</v>
      </c>
      <c r="T531" s="8"/>
      <c r="U531" s="8"/>
      <c r="V531" s="8"/>
      <c r="W531" s="134" t="n">
        <v>2883.58</v>
      </c>
      <c r="X531" s="8"/>
      <c r="Y531" s="134" t="n">
        <v>-32189.08</v>
      </c>
    </row>
    <row r="532" customFormat="false" ht="15" hidden="false" customHeight="false" outlineLevel="0" collapsed="false">
      <c r="A532" s="8"/>
      <c r="B532" s="8"/>
      <c r="C532" s="8"/>
      <c r="D532" s="8"/>
      <c r="E532" s="8"/>
      <c r="F532" s="8"/>
      <c r="G532" s="143" t="s">
        <v>839</v>
      </c>
      <c r="H532" s="8"/>
      <c r="I532" s="145" t="n">
        <v>43251</v>
      </c>
      <c r="J532" s="8"/>
      <c r="K532" s="143" t="s">
        <v>1021</v>
      </c>
      <c r="L532" s="8"/>
      <c r="M532" s="144"/>
      <c r="N532" s="8"/>
      <c r="O532" s="143" t="s">
        <v>499</v>
      </c>
      <c r="P532" s="8"/>
      <c r="Q532" s="143" t="s">
        <v>562</v>
      </c>
      <c r="R532" s="8"/>
      <c r="S532" s="143" t="s">
        <v>545</v>
      </c>
      <c r="T532" s="8"/>
      <c r="U532" s="8"/>
      <c r="V532" s="8"/>
      <c r="W532" s="134" t="n">
        <v>3922.95</v>
      </c>
      <c r="X532" s="8"/>
      <c r="Y532" s="134" t="n">
        <v>-36112.03</v>
      </c>
    </row>
    <row r="533" customFormat="false" ht="15.75" hidden="false" customHeight="false" outlineLevel="0" collapsed="false">
      <c r="A533" s="8"/>
      <c r="B533" s="8"/>
      <c r="C533" s="8"/>
      <c r="D533" s="8"/>
      <c r="E533" s="8"/>
      <c r="F533" s="8"/>
      <c r="G533" s="143" t="s">
        <v>839</v>
      </c>
      <c r="H533" s="8"/>
      <c r="I533" s="145" t="n">
        <v>43251</v>
      </c>
      <c r="J533" s="8"/>
      <c r="K533" s="143" t="s">
        <v>1022</v>
      </c>
      <c r="L533" s="8"/>
      <c r="M533" s="144"/>
      <c r="N533" s="8"/>
      <c r="O533" s="143" t="s">
        <v>498</v>
      </c>
      <c r="P533" s="8"/>
      <c r="Q533" s="143" t="s">
        <v>1023</v>
      </c>
      <c r="R533" s="8"/>
      <c r="S533" s="143" t="s">
        <v>545</v>
      </c>
      <c r="T533" s="8"/>
      <c r="U533" s="146"/>
      <c r="V533" s="8"/>
      <c r="W533" s="135" t="n">
        <v>43979.53</v>
      </c>
      <c r="X533" s="8"/>
      <c r="Y533" s="135" t="n">
        <v>-80091.56</v>
      </c>
    </row>
    <row r="534" customFormat="false" ht="15" hidden="false" customHeight="false" outlineLevel="0" collapsed="false">
      <c r="A534" s="8"/>
      <c r="B534" s="143" t="s">
        <v>1024</v>
      </c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144"/>
      <c r="N534" s="8"/>
      <c r="O534" s="8"/>
      <c r="P534" s="8"/>
      <c r="Q534" s="8"/>
      <c r="R534" s="8"/>
      <c r="S534" s="8"/>
      <c r="T534" s="8"/>
      <c r="U534" s="134" t="n">
        <v>156595.5</v>
      </c>
      <c r="V534" s="8"/>
      <c r="W534" s="134" t="n">
        <v>149162.7</v>
      </c>
      <c r="X534" s="8"/>
      <c r="Y534" s="134" t="n">
        <v>-80091.56</v>
      </c>
    </row>
    <row r="535" customFormat="false" ht="15" hidden="false" customHeight="false" outlineLevel="0" collapsed="false">
      <c r="A535" s="14"/>
      <c r="B535" s="48" t="s">
        <v>412</v>
      </c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1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2" t="n">
        <v>-3142.81</v>
      </c>
    </row>
    <row r="536" customFormat="false" ht="15" hidden="false" customHeight="false" outlineLevel="0" collapsed="false">
      <c r="A536" s="8"/>
      <c r="B536" s="8"/>
      <c r="C536" s="8"/>
      <c r="D536" s="8"/>
      <c r="E536" s="8"/>
      <c r="F536" s="8"/>
      <c r="G536" s="143" t="s">
        <v>1025</v>
      </c>
      <c r="H536" s="8"/>
      <c r="I536" s="145" t="n">
        <v>43221</v>
      </c>
      <c r="J536" s="8"/>
      <c r="K536" s="143" t="s">
        <v>1026</v>
      </c>
      <c r="L536" s="8"/>
      <c r="M536" s="144"/>
      <c r="N536" s="8"/>
      <c r="O536" s="143" t="s">
        <v>1027</v>
      </c>
      <c r="P536" s="8"/>
      <c r="Q536" s="143" t="s">
        <v>1028</v>
      </c>
      <c r="R536" s="8"/>
      <c r="S536" s="143" t="s">
        <v>302</v>
      </c>
      <c r="T536" s="8"/>
      <c r="U536" s="8"/>
      <c r="V536" s="8"/>
      <c r="W536" s="134" t="n">
        <v>19.99</v>
      </c>
      <c r="X536" s="8"/>
      <c r="Y536" s="134" t="n">
        <v>-3162.8</v>
      </c>
    </row>
    <row r="537" customFormat="false" ht="15" hidden="false" customHeight="false" outlineLevel="0" collapsed="false">
      <c r="A537" s="8"/>
      <c r="B537" s="8"/>
      <c r="C537" s="8"/>
      <c r="D537" s="8"/>
      <c r="E537" s="8"/>
      <c r="F537" s="8"/>
      <c r="G537" s="143" t="s">
        <v>1025</v>
      </c>
      <c r="H537" s="8"/>
      <c r="I537" s="145" t="n">
        <v>43222</v>
      </c>
      <c r="J537" s="8"/>
      <c r="K537" s="143" t="s">
        <v>1026</v>
      </c>
      <c r="L537" s="8"/>
      <c r="M537" s="144"/>
      <c r="N537" s="8"/>
      <c r="O537" s="143" t="s">
        <v>1029</v>
      </c>
      <c r="P537" s="8"/>
      <c r="Q537" s="143" t="s">
        <v>1030</v>
      </c>
      <c r="R537" s="8"/>
      <c r="S537" s="143" t="s">
        <v>305</v>
      </c>
      <c r="T537" s="8"/>
      <c r="U537" s="8"/>
      <c r="V537" s="8"/>
      <c r="W537" s="134" t="n">
        <v>14.16</v>
      </c>
      <c r="X537" s="8"/>
      <c r="Y537" s="134" t="n">
        <v>-3176.96</v>
      </c>
    </row>
    <row r="538" customFormat="false" ht="15" hidden="false" customHeight="false" outlineLevel="0" collapsed="false">
      <c r="A538" s="8"/>
      <c r="B538" s="8"/>
      <c r="C538" s="8"/>
      <c r="D538" s="8"/>
      <c r="E538" s="8"/>
      <c r="F538" s="8"/>
      <c r="G538" s="143" t="s">
        <v>1025</v>
      </c>
      <c r="H538" s="8"/>
      <c r="I538" s="145" t="n">
        <v>43222</v>
      </c>
      <c r="J538" s="8"/>
      <c r="K538" s="143" t="s">
        <v>1026</v>
      </c>
      <c r="L538" s="8"/>
      <c r="M538" s="144"/>
      <c r="N538" s="8"/>
      <c r="O538" s="143" t="s">
        <v>1031</v>
      </c>
      <c r="P538" s="8"/>
      <c r="Q538" s="143" t="s">
        <v>1032</v>
      </c>
      <c r="R538" s="8"/>
      <c r="S538" s="143" t="s">
        <v>277</v>
      </c>
      <c r="T538" s="8"/>
      <c r="U538" s="8"/>
      <c r="V538" s="8"/>
      <c r="W538" s="134" t="n">
        <v>173.84</v>
      </c>
      <c r="X538" s="8"/>
      <c r="Y538" s="134" t="n">
        <v>-3350.8</v>
      </c>
    </row>
    <row r="539" customFormat="false" ht="15" hidden="false" customHeight="false" outlineLevel="0" collapsed="false">
      <c r="A539" s="8"/>
      <c r="B539" s="8"/>
      <c r="C539" s="8"/>
      <c r="D539" s="8"/>
      <c r="E539" s="8"/>
      <c r="F539" s="8"/>
      <c r="G539" s="143" t="s">
        <v>1025</v>
      </c>
      <c r="H539" s="8"/>
      <c r="I539" s="145" t="n">
        <v>43223</v>
      </c>
      <c r="J539" s="8"/>
      <c r="K539" s="143" t="s">
        <v>1026</v>
      </c>
      <c r="L539" s="8"/>
      <c r="M539" s="144"/>
      <c r="N539" s="8"/>
      <c r="O539" s="143" t="s">
        <v>1033</v>
      </c>
      <c r="P539" s="8"/>
      <c r="Q539" s="143" t="s">
        <v>1034</v>
      </c>
      <c r="R539" s="8"/>
      <c r="S539" s="143" t="s">
        <v>179</v>
      </c>
      <c r="T539" s="8"/>
      <c r="U539" s="8"/>
      <c r="V539" s="8"/>
      <c r="W539" s="134" t="n">
        <v>25.98</v>
      </c>
      <c r="X539" s="8"/>
      <c r="Y539" s="134" t="n">
        <v>-3376.78</v>
      </c>
    </row>
    <row r="540" customFormat="false" ht="15" hidden="false" customHeight="false" outlineLevel="0" collapsed="false">
      <c r="A540" s="8"/>
      <c r="B540" s="8"/>
      <c r="C540" s="8"/>
      <c r="D540" s="8"/>
      <c r="E540" s="8"/>
      <c r="F540" s="8"/>
      <c r="G540" s="143" t="s">
        <v>1025</v>
      </c>
      <c r="H540" s="8"/>
      <c r="I540" s="145" t="n">
        <v>43223</v>
      </c>
      <c r="J540" s="8"/>
      <c r="K540" s="143" t="s">
        <v>1026</v>
      </c>
      <c r="L540" s="8"/>
      <c r="M540" s="144"/>
      <c r="N540" s="8"/>
      <c r="O540" s="143" t="s">
        <v>1035</v>
      </c>
      <c r="P540" s="8"/>
      <c r="Q540" s="143" t="s">
        <v>1036</v>
      </c>
      <c r="R540" s="8"/>
      <c r="S540" s="143" t="s">
        <v>190</v>
      </c>
      <c r="T540" s="8"/>
      <c r="U540" s="8"/>
      <c r="V540" s="8"/>
      <c r="W540" s="134" t="n">
        <v>68.32</v>
      </c>
      <c r="X540" s="8"/>
      <c r="Y540" s="134" t="n">
        <v>-3445.1</v>
      </c>
    </row>
    <row r="541" customFormat="false" ht="15" hidden="false" customHeight="false" outlineLevel="0" collapsed="false">
      <c r="A541" s="8"/>
      <c r="B541" s="8"/>
      <c r="C541" s="8"/>
      <c r="D541" s="8"/>
      <c r="E541" s="8"/>
      <c r="F541" s="8"/>
      <c r="G541" s="143" t="s">
        <v>1025</v>
      </c>
      <c r="H541" s="8"/>
      <c r="I541" s="145" t="n">
        <v>43224</v>
      </c>
      <c r="J541" s="8"/>
      <c r="K541" s="143" t="s">
        <v>1026</v>
      </c>
      <c r="L541" s="8"/>
      <c r="M541" s="144"/>
      <c r="N541" s="8"/>
      <c r="O541" s="143" t="s">
        <v>1037</v>
      </c>
      <c r="P541" s="8"/>
      <c r="Q541" s="143" t="s">
        <v>1038</v>
      </c>
      <c r="R541" s="8"/>
      <c r="S541" s="143" t="s">
        <v>183</v>
      </c>
      <c r="T541" s="8"/>
      <c r="U541" s="8"/>
      <c r="V541" s="8"/>
      <c r="W541" s="134" t="n">
        <v>40.85</v>
      </c>
      <c r="X541" s="8"/>
      <c r="Y541" s="134" t="n">
        <v>-3485.95</v>
      </c>
    </row>
    <row r="542" customFormat="false" ht="15" hidden="false" customHeight="false" outlineLevel="0" collapsed="false">
      <c r="A542" s="8"/>
      <c r="B542" s="8"/>
      <c r="C542" s="8"/>
      <c r="D542" s="8"/>
      <c r="E542" s="8"/>
      <c r="F542" s="8"/>
      <c r="G542" s="143" t="s">
        <v>1025</v>
      </c>
      <c r="H542" s="8"/>
      <c r="I542" s="145" t="n">
        <v>43224</v>
      </c>
      <c r="J542" s="8"/>
      <c r="K542" s="143" t="s">
        <v>1026</v>
      </c>
      <c r="L542" s="8"/>
      <c r="M542" s="144"/>
      <c r="N542" s="8"/>
      <c r="O542" s="143" t="s">
        <v>1039</v>
      </c>
      <c r="P542" s="8"/>
      <c r="Q542" s="143" t="s">
        <v>1040</v>
      </c>
      <c r="R542" s="8"/>
      <c r="S542" s="143" t="s">
        <v>298</v>
      </c>
      <c r="T542" s="8"/>
      <c r="U542" s="8"/>
      <c r="V542" s="8"/>
      <c r="W542" s="134" t="n">
        <v>55.92</v>
      </c>
      <c r="X542" s="8"/>
      <c r="Y542" s="134" t="n">
        <v>-3541.87</v>
      </c>
    </row>
    <row r="543" customFormat="false" ht="15" hidden="false" customHeight="false" outlineLevel="0" collapsed="false">
      <c r="A543" s="8"/>
      <c r="B543" s="8"/>
      <c r="C543" s="8"/>
      <c r="D543" s="8"/>
      <c r="E543" s="8"/>
      <c r="F543" s="8"/>
      <c r="G543" s="143" t="s">
        <v>1025</v>
      </c>
      <c r="H543" s="8"/>
      <c r="I543" s="145" t="n">
        <v>43227</v>
      </c>
      <c r="J543" s="8"/>
      <c r="K543" s="143" t="s">
        <v>1026</v>
      </c>
      <c r="L543" s="8"/>
      <c r="M543" s="144"/>
      <c r="N543" s="8"/>
      <c r="O543" s="143" t="s">
        <v>540</v>
      </c>
      <c r="P543" s="8"/>
      <c r="Q543" s="143" t="s">
        <v>1041</v>
      </c>
      <c r="R543" s="8"/>
      <c r="S543" s="143" t="s">
        <v>305</v>
      </c>
      <c r="T543" s="8"/>
      <c r="U543" s="8"/>
      <c r="V543" s="8"/>
      <c r="W543" s="134" t="n">
        <v>116.4</v>
      </c>
      <c r="X543" s="8"/>
      <c r="Y543" s="134" t="n">
        <v>-3658.27</v>
      </c>
    </row>
    <row r="544" customFormat="false" ht="15" hidden="false" customHeight="false" outlineLevel="0" collapsed="false">
      <c r="A544" s="8"/>
      <c r="B544" s="8"/>
      <c r="C544" s="8"/>
      <c r="D544" s="8"/>
      <c r="E544" s="8"/>
      <c r="F544" s="8"/>
      <c r="G544" s="143" t="s">
        <v>1025</v>
      </c>
      <c r="H544" s="8"/>
      <c r="I544" s="145" t="n">
        <v>43227</v>
      </c>
      <c r="J544" s="8"/>
      <c r="K544" s="143" t="s">
        <v>1026</v>
      </c>
      <c r="L544" s="8"/>
      <c r="M544" s="144"/>
      <c r="N544" s="8"/>
      <c r="O544" s="143" t="s">
        <v>1042</v>
      </c>
      <c r="P544" s="8"/>
      <c r="Q544" s="143" t="s">
        <v>440</v>
      </c>
      <c r="R544" s="8"/>
      <c r="S544" s="143" t="s">
        <v>156</v>
      </c>
      <c r="T544" s="8"/>
      <c r="U544" s="8"/>
      <c r="V544" s="8"/>
      <c r="W544" s="134" t="n">
        <v>26.45</v>
      </c>
      <c r="X544" s="8"/>
      <c r="Y544" s="134" t="n">
        <v>-3684.72</v>
      </c>
    </row>
    <row r="545" customFormat="false" ht="15" hidden="false" customHeight="false" outlineLevel="0" collapsed="false">
      <c r="A545" s="8"/>
      <c r="B545" s="8"/>
      <c r="C545" s="8"/>
      <c r="D545" s="8"/>
      <c r="E545" s="8"/>
      <c r="F545" s="8"/>
      <c r="G545" s="143" t="s">
        <v>1025</v>
      </c>
      <c r="H545" s="8"/>
      <c r="I545" s="145" t="n">
        <v>43227</v>
      </c>
      <c r="J545" s="8"/>
      <c r="K545" s="143" t="s">
        <v>1026</v>
      </c>
      <c r="L545" s="8"/>
      <c r="M545" s="144"/>
      <c r="N545" s="8"/>
      <c r="O545" s="143" t="s">
        <v>1043</v>
      </c>
      <c r="P545" s="8"/>
      <c r="Q545" s="143" t="s">
        <v>440</v>
      </c>
      <c r="R545" s="8"/>
      <c r="S545" s="143" t="s">
        <v>298</v>
      </c>
      <c r="T545" s="8"/>
      <c r="U545" s="8"/>
      <c r="V545" s="8"/>
      <c r="W545" s="134" t="n">
        <v>68.96</v>
      </c>
      <c r="X545" s="8"/>
      <c r="Y545" s="134" t="n">
        <v>-3753.68</v>
      </c>
    </row>
    <row r="546" customFormat="false" ht="15" hidden="false" customHeight="false" outlineLevel="0" collapsed="false">
      <c r="A546" s="8"/>
      <c r="B546" s="8"/>
      <c r="C546" s="8"/>
      <c r="D546" s="8"/>
      <c r="E546" s="8"/>
      <c r="F546" s="8"/>
      <c r="G546" s="143" t="s">
        <v>1025</v>
      </c>
      <c r="H546" s="8"/>
      <c r="I546" s="145" t="n">
        <v>43227</v>
      </c>
      <c r="J546" s="8"/>
      <c r="K546" s="143" t="s">
        <v>1026</v>
      </c>
      <c r="L546" s="8"/>
      <c r="M546" s="144"/>
      <c r="N546" s="8"/>
      <c r="O546" s="143" t="s">
        <v>1044</v>
      </c>
      <c r="P546" s="8"/>
      <c r="Q546" s="143" t="s">
        <v>1045</v>
      </c>
      <c r="R546" s="8"/>
      <c r="S546" s="143" t="s">
        <v>298</v>
      </c>
      <c r="T546" s="8"/>
      <c r="U546" s="8"/>
      <c r="V546" s="8"/>
      <c r="W546" s="134" t="n">
        <v>72</v>
      </c>
      <c r="X546" s="8"/>
      <c r="Y546" s="134" t="n">
        <v>-3825.68</v>
      </c>
    </row>
    <row r="547" customFormat="false" ht="15" hidden="false" customHeight="false" outlineLevel="0" collapsed="false">
      <c r="A547" s="8"/>
      <c r="B547" s="8"/>
      <c r="C547" s="8"/>
      <c r="D547" s="8"/>
      <c r="E547" s="8"/>
      <c r="F547" s="8"/>
      <c r="G547" s="143" t="s">
        <v>839</v>
      </c>
      <c r="H547" s="8"/>
      <c r="I547" s="145" t="n">
        <v>43229</v>
      </c>
      <c r="J547" s="8"/>
      <c r="K547" s="143" t="s">
        <v>929</v>
      </c>
      <c r="L547" s="8"/>
      <c r="M547" s="144"/>
      <c r="N547" s="8"/>
      <c r="O547" s="143" t="s">
        <v>531</v>
      </c>
      <c r="P547" s="8"/>
      <c r="Q547" s="143" t="s">
        <v>549</v>
      </c>
      <c r="R547" s="8"/>
      <c r="S547" s="143" t="s">
        <v>409</v>
      </c>
      <c r="T547" s="8"/>
      <c r="U547" s="134" t="n">
        <v>3541.87</v>
      </c>
      <c r="V547" s="8"/>
      <c r="W547" s="8"/>
      <c r="X547" s="8"/>
      <c r="Y547" s="134" t="n">
        <v>-283.81</v>
      </c>
    </row>
    <row r="548" customFormat="false" ht="15" hidden="false" customHeight="false" outlineLevel="0" collapsed="false">
      <c r="A548" s="8"/>
      <c r="B548" s="8"/>
      <c r="C548" s="8"/>
      <c r="D548" s="8"/>
      <c r="E548" s="8"/>
      <c r="F548" s="8"/>
      <c r="G548" s="143" t="s">
        <v>1025</v>
      </c>
      <c r="H548" s="8"/>
      <c r="I548" s="145" t="n">
        <v>43230</v>
      </c>
      <c r="J548" s="8"/>
      <c r="K548" s="143" t="s">
        <v>1026</v>
      </c>
      <c r="L548" s="8"/>
      <c r="M548" s="144"/>
      <c r="N548" s="8"/>
      <c r="O548" s="143" t="s">
        <v>1035</v>
      </c>
      <c r="P548" s="8"/>
      <c r="Q548" s="143" t="s">
        <v>1045</v>
      </c>
      <c r="R548" s="8"/>
      <c r="S548" s="143" t="s">
        <v>190</v>
      </c>
      <c r="T548" s="8"/>
      <c r="U548" s="8"/>
      <c r="V548" s="8"/>
      <c r="W548" s="134" t="n">
        <v>55</v>
      </c>
      <c r="X548" s="8"/>
      <c r="Y548" s="134" t="n">
        <v>-338.81</v>
      </c>
    </row>
    <row r="549" customFormat="false" ht="15" hidden="false" customHeight="false" outlineLevel="0" collapsed="false">
      <c r="A549" s="8"/>
      <c r="B549" s="8"/>
      <c r="C549" s="8"/>
      <c r="D549" s="8"/>
      <c r="E549" s="8"/>
      <c r="F549" s="8"/>
      <c r="G549" s="143" t="s">
        <v>1025</v>
      </c>
      <c r="H549" s="8"/>
      <c r="I549" s="145" t="n">
        <v>43234</v>
      </c>
      <c r="J549" s="8"/>
      <c r="K549" s="143" t="s">
        <v>1026</v>
      </c>
      <c r="L549" s="8"/>
      <c r="M549" s="144"/>
      <c r="N549" s="8"/>
      <c r="O549" s="143" t="s">
        <v>1046</v>
      </c>
      <c r="P549" s="8"/>
      <c r="Q549" s="143" t="s">
        <v>1047</v>
      </c>
      <c r="R549" s="8"/>
      <c r="S549" s="143" t="s">
        <v>181</v>
      </c>
      <c r="T549" s="8"/>
      <c r="U549" s="8"/>
      <c r="V549" s="8"/>
      <c r="W549" s="134" t="n">
        <v>1099.86</v>
      </c>
      <c r="X549" s="8"/>
      <c r="Y549" s="134" t="n">
        <v>-1438.67</v>
      </c>
    </row>
    <row r="550" customFormat="false" ht="15" hidden="false" customHeight="false" outlineLevel="0" collapsed="false">
      <c r="A550" s="8"/>
      <c r="B550" s="8"/>
      <c r="C550" s="8"/>
      <c r="D550" s="8"/>
      <c r="E550" s="8"/>
      <c r="F550" s="8"/>
      <c r="G550" s="143" t="s">
        <v>1025</v>
      </c>
      <c r="H550" s="8"/>
      <c r="I550" s="145" t="n">
        <v>43236</v>
      </c>
      <c r="J550" s="8"/>
      <c r="K550" s="143" t="s">
        <v>1026</v>
      </c>
      <c r="L550" s="8"/>
      <c r="M550" s="144"/>
      <c r="N550" s="8"/>
      <c r="O550" s="143" t="s">
        <v>710</v>
      </c>
      <c r="P550" s="8"/>
      <c r="Q550" s="143" t="s">
        <v>1048</v>
      </c>
      <c r="R550" s="8"/>
      <c r="S550" s="143" t="s">
        <v>181</v>
      </c>
      <c r="T550" s="8"/>
      <c r="U550" s="8"/>
      <c r="V550" s="8"/>
      <c r="W550" s="134" t="n">
        <v>205.5</v>
      </c>
      <c r="X550" s="8"/>
      <c r="Y550" s="134" t="n">
        <v>-1644.17</v>
      </c>
    </row>
    <row r="551" customFormat="false" ht="15" hidden="false" customHeight="false" outlineLevel="0" collapsed="false">
      <c r="A551" s="8"/>
      <c r="B551" s="8"/>
      <c r="C551" s="8"/>
      <c r="D551" s="8"/>
      <c r="E551" s="8"/>
      <c r="F551" s="8"/>
      <c r="G551" s="143" t="s">
        <v>1025</v>
      </c>
      <c r="H551" s="8"/>
      <c r="I551" s="145" t="n">
        <v>43241</v>
      </c>
      <c r="J551" s="8"/>
      <c r="K551" s="143" t="s">
        <v>1026</v>
      </c>
      <c r="L551" s="8"/>
      <c r="M551" s="144"/>
      <c r="N551" s="8"/>
      <c r="O551" s="143" t="s">
        <v>1035</v>
      </c>
      <c r="P551" s="8"/>
      <c r="Q551" s="143" t="s">
        <v>1049</v>
      </c>
      <c r="R551" s="8"/>
      <c r="S551" s="143" t="s">
        <v>190</v>
      </c>
      <c r="T551" s="8"/>
      <c r="U551" s="8"/>
      <c r="V551" s="8"/>
      <c r="W551" s="134" t="n">
        <v>32.45</v>
      </c>
      <c r="X551" s="8"/>
      <c r="Y551" s="134" t="n">
        <v>-1676.62</v>
      </c>
    </row>
    <row r="552" customFormat="false" ht="15.75" hidden="false" customHeight="false" outlineLevel="0" collapsed="false">
      <c r="A552" s="8"/>
      <c r="B552" s="8"/>
      <c r="C552" s="8"/>
      <c r="D552" s="8"/>
      <c r="E552" s="8"/>
      <c r="F552" s="8"/>
      <c r="G552" s="143" t="s">
        <v>1025</v>
      </c>
      <c r="H552" s="8"/>
      <c r="I552" s="145" t="n">
        <v>43248</v>
      </c>
      <c r="J552" s="8"/>
      <c r="K552" s="143" t="s">
        <v>1026</v>
      </c>
      <c r="L552" s="8"/>
      <c r="M552" s="144"/>
      <c r="N552" s="8"/>
      <c r="O552" s="143" t="s">
        <v>1043</v>
      </c>
      <c r="P552" s="8"/>
      <c r="Q552" s="143" t="s">
        <v>440</v>
      </c>
      <c r="R552" s="8"/>
      <c r="S552" s="143" t="s">
        <v>298</v>
      </c>
      <c r="T552" s="8"/>
      <c r="U552" s="146"/>
      <c r="V552" s="8"/>
      <c r="W552" s="135" t="n">
        <v>52.43</v>
      </c>
      <c r="X552" s="8"/>
      <c r="Y552" s="135" t="n">
        <v>-1729.05</v>
      </c>
    </row>
    <row r="553" customFormat="false" ht="15" hidden="false" customHeight="false" outlineLevel="0" collapsed="false">
      <c r="A553" s="8"/>
      <c r="B553" s="143" t="s">
        <v>1050</v>
      </c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144"/>
      <c r="N553" s="8"/>
      <c r="O553" s="8"/>
      <c r="P553" s="8"/>
      <c r="Q553" s="8"/>
      <c r="R553" s="8"/>
      <c r="S553" s="8"/>
      <c r="T553" s="8"/>
      <c r="U553" s="134" t="n">
        <v>3541.87</v>
      </c>
      <c r="V553" s="8"/>
      <c r="W553" s="134" t="n">
        <v>2128.11</v>
      </c>
      <c r="X553" s="8"/>
      <c r="Y553" s="134" t="n">
        <v>-1729.05</v>
      </c>
    </row>
    <row r="554" customFormat="false" ht="15" hidden="false" customHeight="false" outlineLevel="0" collapsed="false">
      <c r="A554" s="14"/>
      <c r="B554" s="48" t="s">
        <v>1051</v>
      </c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1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2" t="n">
        <v>0</v>
      </c>
    </row>
    <row r="555" customFormat="false" ht="15" hidden="false" customHeight="false" outlineLevel="0" collapsed="false">
      <c r="A555" s="8"/>
      <c r="B555" s="143" t="s">
        <v>1052</v>
      </c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144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134" t="n">
        <v>0</v>
      </c>
    </row>
    <row r="556" customFormat="false" ht="15" hidden="false" customHeight="false" outlineLevel="0" collapsed="false">
      <c r="A556" s="14"/>
      <c r="B556" s="48" t="s">
        <v>1053</v>
      </c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1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2" t="n">
        <v>0</v>
      </c>
    </row>
    <row r="557" customFormat="false" ht="15" hidden="false" customHeight="false" outlineLevel="0" collapsed="false">
      <c r="A557" s="8"/>
      <c r="B557" s="143" t="s">
        <v>1054</v>
      </c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144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134" t="n">
        <v>0</v>
      </c>
    </row>
    <row r="558" customFormat="false" ht="15" hidden="false" customHeight="false" outlineLevel="0" collapsed="false">
      <c r="A558" s="14"/>
      <c r="B558" s="48" t="s">
        <v>414</v>
      </c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1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2" t="n">
        <v>-218249.65</v>
      </c>
    </row>
    <row r="559" customFormat="false" ht="15" hidden="false" customHeight="false" outlineLevel="0" collapsed="false">
      <c r="A559" s="14"/>
      <c r="B559" s="14"/>
      <c r="C559" s="48" t="s">
        <v>1055</v>
      </c>
      <c r="D559" s="14"/>
      <c r="E559" s="14"/>
      <c r="F559" s="14"/>
      <c r="G559" s="14"/>
      <c r="H559" s="14"/>
      <c r="I559" s="14"/>
      <c r="J559" s="14"/>
      <c r="K559" s="14"/>
      <c r="L559" s="14"/>
      <c r="M559" s="141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2" t="n">
        <v>0</v>
      </c>
    </row>
    <row r="560" customFormat="false" ht="15" hidden="false" customHeight="false" outlineLevel="0" collapsed="false">
      <c r="A560" s="8"/>
      <c r="B560" s="8"/>
      <c r="C560" s="143" t="s">
        <v>1056</v>
      </c>
      <c r="D560" s="8"/>
      <c r="E560" s="8"/>
      <c r="F560" s="8"/>
      <c r="G560" s="8"/>
      <c r="H560" s="8"/>
      <c r="I560" s="8"/>
      <c r="J560" s="8"/>
      <c r="K560" s="8"/>
      <c r="L560" s="8"/>
      <c r="M560" s="144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134" t="n">
        <v>0</v>
      </c>
    </row>
    <row r="561" customFormat="false" ht="15" hidden="false" customHeight="false" outlineLevel="0" collapsed="false">
      <c r="A561" s="14"/>
      <c r="B561" s="14"/>
      <c r="C561" s="48" t="s">
        <v>1057</v>
      </c>
      <c r="D561" s="14"/>
      <c r="E561" s="14"/>
      <c r="F561" s="14"/>
      <c r="G561" s="14"/>
      <c r="H561" s="14"/>
      <c r="I561" s="14"/>
      <c r="J561" s="14"/>
      <c r="K561" s="14"/>
      <c r="L561" s="14"/>
      <c r="M561" s="141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2" t="n">
        <v>0</v>
      </c>
    </row>
    <row r="562" customFormat="false" ht="15" hidden="false" customHeight="false" outlineLevel="0" collapsed="false">
      <c r="A562" s="8"/>
      <c r="B562" s="8"/>
      <c r="C562" s="143" t="s">
        <v>1058</v>
      </c>
      <c r="D562" s="8"/>
      <c r="E562" s="8"/>
      <c r="F562" s="8"/>
      <c r="G562" s="8"/>
      <c r="H562" s="8"/>
      <c r="I562" s="8"/>
      <c r="J562" s="8"/>
      <c r="K562" s="8"/>
      <c r="L562" s="8"/>
      <c r="M562" s="144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134" t="n">
        <v>0</v>
      </c>
    </row>
    <row r="563" customFormat="false" ht="15" hidden="false" customHeight="false" outlineLevel="0" collapsed="false">
      <c r="A563" s="14"/>
      <c r="B563" s="14"/>
      <c r="C563" s="48" t="s">
        <v>1059</v>
      </c>
      <c r="D563" s="14"/>
      <c r="E563" s="14"/>
      <c r="F563" s="14"/>
      <c r="G563" s="14"/>
      <c r="H563" s="14"/>
      <c r="I563" s="14"/>
      <c r="J563" s="14"/>
      <c r="K563" s="14"/>
      <c r="L563" s="14"/>
      <c r="M563" s="141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2" t="n">
        <v>0</v>
      </c>
    </row>
    <row r="564" customFormat="false" ht="15" hidden="false" customHeight="false" outlineLevel="0" collapsed="false">
      <c r="A564" s="8"/>
      <c r="B564" s="8"/>
      <c r="C564" s="143" t="s">
        <v>1060</v>
      </c>
      <c r="D564" s="8"/>
      <c r="E564" s="8"/>
      <c r="F564" s="8"/>
      <c r="G564" s="8"/>
      <c r="H564" s="8"/>
      <c r="I564" s="8"/>
      <c r="J564" s="8"/>
      <c r="K564" s="8"/>
      <c r="L564" s="8"/>
      <c r="M564" s="144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134" t="n">
        <v>0</v>
      </c>
    </row>
    <row r="565" customFormat="false" ht="15" hidden="false" customHeight="false" outlineLevel="0" collapsed="false">
      <c r="A565" s="14"/>
      <c r="B565" s="14"/>
      <c r="C565" s="48" t="s">
        <v>1061</v>
      </c>
      <c r="D565" s="14"/>
      <c r="E565" s="14"/>
      <c r="F565" s="14"/>
      <c r="G565" s="14"/>
      <c r="H565" s="14"/>
      <c r="I565" s="14"/>
      <c r="J565" s="14"/>
      <c r="K565" s="14"/>
      <c r="L565" s="14"/>
      <c r="M565" s="141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2" t="n">
        <v>0</v>
      </c>
    </row>
    <row r="566" customFormat="false" ht="15" hidden="false" customHeight="false" outlineLevel="0" collapsed="false">
      <c r="A566" s="8"/>
      <c r="B566" s="8"/>
      <c r="C566" s="143" t="s">
        <v>1062</v>
      </c>
      <c r="D566" s="8"/>
      <c r="E566" s="8"/>
      <c r="F566" s="8"/>
      <c r="G566" s="8"/>
      <c r="H566" s="8"/>
      <c r="I566" s="8"/>
      <c r="J566" s="8"/>
      <c r="K566" s="8"/>
      <c r="L566" s="8"/>
      <c r="M566" s="144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134" t="n">
        <v>0</v>
      </c>
    </row>
    <row r="567" customFormat="false" ht="15" hidden="false" customHeight="false" outlineLevel="0" collapsed="false">
      <c r="A567" s="14"/>
      <c r="B567" s="14"/>
      <c r="C567" s="48" t="s">
        <v>415</v>
      </c>
      <c r="D567" s="14"/>
      <c r="E567" s="14"/>
      <c r="F567" s="14"/>
      <c r="G567" s="14"/>
      <c r="H567" s="14"/>
      <c r="I567" s="14"/>
      <c r="J567" s="14"/>
      <c r="K567" s="14"/>
      <c r="L567" s="14"/>
      <c r="M567" s="141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2" t="n">
        <v>-2144.32</v>
      </c>
    </row>
    <row r="568" customFormat="false" ht="15" hidden="false" customHeight="false" outlineLevel="0" collapsed="false">
      <c r="A568" s="14"/>
      <c r="B568" s="14"/>
      <c r="C568" s="14"/>
      <c r="D568" s="48" t="s">
        <v>1063</v>
      </c>
      <c r="E568" s="14"/>
      <c r="F568" s="14"/>
      <c r="G568" s="14"/>
      <c r="H568" s="14"/>
      <c r="I568" s="14"/>
      <c r="J568" s="14"/>
      <c r="K568" s="14"/>
      <c r="L568" s="14"/>
      <c r="M568" s="141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2" t="n">
        <v>0</v>
      </c>
    </row>
    <row r="569" customFormat="false" ht="15" hidden="false" customHeight="false" outlineLevel="0" collapsed="false">
      <c r="A569" s="8"/>
      <c r="B569" s="8"/>
      <c r="C569" s="8"/>
      <c r="D569" s="143" t="s">
        <v>1064</v>
      </c>
      <c r="E569" s="8"/>
      <c r="F569" s="8"/>
      <c r="G569" s="8"/>
      <c r="H569" s="8"/>
      <c r="I569" s="8"/>
      <c r="J569" s="8"/>
      <c r="K569" s="8"/>
      <c r="L569" s="8"/>
      <c r="M569" s="144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134" t="n">
        <v>0</v>
      </c>
    </row>
    <row r="570" customFormat="false" ht="15" hidden="false" customHeight="false" outlineLevel="0" collapsed="false">
      <c r="A570" s="14"/>
      <c r="B570" s="14"/>
      <c r="C570" s="14"/>
      <c r="D570" s="48" t="s">
        <v>1065</v>
      </c>
      <c r="E570" s="14"/>
      <c r="F570" s="14"/>
      <c r="G570" s="14"/>
      <c r="H570" s="14"/>
      <c r="I570" s="14"/>
      <c r="J570" s="14"/>
      <c r="K570" s="14"/>
      <c r="L570" s="14"/>
      <c r="M570" s="141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2" t="n">
        <v>0</v>
      </c>
    </row>
    <row r="571" customFormat="false" ht="15" hidden="false" customHeight="false" outlineLevel="0" collapsed="false">
      <c r="A571" s="8"/>
      <c r="B571" s="8"/>
      <c r="C571" s="8"/>
      <c r="D571" s="143" t="s">
        <v>1066</v>
      </c>
      <c r="E571" s="8"/>
      <c r="F571" s="8"/>
      <c r="G571" s="8"/>
      <c r="H571" s="8"/>
      <c r="I571" s="8"/>
      <c r="J571" s="8"/>
      <c r="K571" s="8"/>
      <c r="L571" s="8"/>
      <c r="M571" s="144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134" t="n">
        <v>0</v>
      </c>
    </row>
    <row r="572" customFormat="false" ht="15" hidden="false" customHeight="false" outlineLevel="0" collapsed="false">
      <c r="A572" s="14"/>
      <c r="B572" s="14"/>
      <c r="C572" s="14"/>
      <c r="D572" s="48" t="s">
        <v>1067</v>
      </c>
      <c r="E572" s="14"/>
      <c r="F572" s="14"/>
      <c r="G572" s="14"/>
      <c r="H572" s="14"/>
      <c r="I572" s="14"/>
      <c r="J572" s="14"/>
      <c r="K572" s="14"/>
      <c r="L572" s="14"/>
      <c r="M572" s="141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2" t="n">
        <v>-2144.32</v>
      </c>
    </row>
    <row r="573" customFormat="false" ht="15" hidden="false" customHeight="false" outlineLevel="0" collapsed="false">
      <c r="A573" s="8"/>
      <c r="B573" s="8"/>
      <c r="C573" s="8"/>
      <c r="D573" s="8"/>
      <c r="E573" s="8"/>
      <c r="F573" s="8"/>
      <c r="G573" s="143" t="s">
        <v>839</v>
      </c>
      <c r="H573" s="8"/>
      <c r="I573" s="145" t="n">
        <v>43241</v>
      </c>
      <c r="J573" s="8"/>
      <c r="K573" s="143" t="s">
        <v>986</v>
      </c>
      <c r="L573" s="8"/>
      <c r="M573" s="144"/>
      <c r="N573" s="8"/>
      <c r="O573" s="143" t="s">
        <v>796</v>
      </c>
      <c r="P573" s="8"/>
      <c r="Q573" s="143" t="s">
        <v>1068</v>
      </c>
      <c r="R573" s="8"/>
      <c r="S573" s="143" t="s">
        <v>409</v>
      </c>
      <c r="T573" s="8"/>
      <c r="U573" s="134" t="n">
        <v>744.33</v>
      </c>
      <c r="V573" s="8"/>
      <c r="W573" s="8"/>
      <c r="X573" s="8"/>
      <c r="Y573" s="134" t="n">
        <v>-1399.99</v>
      </c>
    </row>
    <row r="574" customFormat="false" ht="15" hidden="false" customHeight="false" outlineLevel="0" collapsed="false">
      <c r="A574" s="8"/>
      <c r="B574" s="8"/>
      <c r="C574" s="8"/>
      <c r="D574" s="8"/>
      <c r="E574" s="8"/>
      <c r="F574" s="8"/>
      <c r="G574" s="143" t="s">
        <v>839</v>
      </c>
      <c r="H574" s="8"/>
      <c r="I574" s="145" t="n">
        <v>43251</v>
      </c>
      <c r="J574" s="8"/>
      <c r="K574" s="143" t="s">
        <v>1019</v>
      </c>
      <c r="L574" s="8"/>
      <c r="M574" s="144"/>
      <c r="N574" s="8"/>
      <c r="O574" s="143" t="s">
        <v>779</v>
      </c>
      <c r="P574" s="8"/>
      <c r="Q574" s="143" t="s">
        <v>1020</v>
      </c>
      <c r="R574" s="8"/>
      <c r="S574" s="143" t="s">
        <v>409</v>
      </c>
      <c r="T574" s="8"/>
      <c r="U574" s="134" t="n">
        <v>2883.58</v>
      </c>
      <c r="V574" s="8"/>
      <c r="W574" s="8"/>
      <c r="X574" s="8"/>
      <c r="Y574" s="134" t="n">
        <v>1483.59</v>
      </c>
    </row>
    <row r="575" customFormat="false" ht="15.75" hidden="false" customHeight="false" outlineLevel="0" collapsed="false">
      <c r="A575" s="8"/>
      <c r="B575" s="8"/>
      <c r="C575" s="8"/>
      <c r="D575" s="8"/>
      <c r="E575" s="8"/>
      <c r="F575" s="8"/>
      <c r="G575" s="143" t="s">
        <v>538</v>
      </c>
      <c r="H575" s="8"/>
      <c r="I575" s="145" t="n">
        <v>43251</v>
      </c>
      <c r="J575" s="8"/>
      <c r="K575" s="143" t="s">
        <v>1069</v>
      </c>
      <c r="L575" s="8"/>
      <c r="M575" s="147" t="s">
        <v>843</v>
      </c>
      <c r="N575" s="8"/>
      <c r="O575" s="143" t="s">
        <v>850</v>
      </c>
      <c r="P575" s="8"/>
      <c r="Q575" s="143" t="s">
        <v>850</v>
      </c>
      <c r="R575" s="8"/>
      <c r="S575" s="143" t="s">
        <v>134</v>
      </c>
      <c r="T575" s="8"/>
      <c r="U575" s="8"/>
      <c r="V575" s="8"/>
      <c r="W575" s="134" t="n">
        <v>3458.4</v>
      </c>
      <c r="X575" s="8"/>
      <c r="Y575" s="134" t="n">
        <v>-1974.81</v>
      </c>
    </row>
    <row r="576" customFormat="false" ht="15.75" hidden="false" customHeight="false" outlineLevel="0" collapsed="false">
      <c r="A576" s="8"/>
      <c r="B576" s="8"/>
      <c r="C576" s="8"/>
      <c r="D576" s="143" t="s">
        <v>1070</v>
      </c>
      <c r="E576" s="8"/>
      <c r="F576" s="8"/>
      <c r="G576" s="8"/>
      <c r="H576" s="8"/>
      <c r="I576" s="8"/>
      <c r="J576" s="8"/>
      <c r="K576" s="8"/>
      <c r="L576" s="8"/>
      <c r="M576" s="144"/>
      <c r="N576" s="8"/>
      <c r="O576" s="8"/>
      <c r="P576" s="8"/>
      <c r="Q576" s="8"/>
      <c r="R576" s="8"/>
      <c r="S576" s="8"/>
      <c r="T576" s="8"/>
      <c r="U576" s="136" t="n">
        <v>3627.91</v>
      </c>
      <c r="V576" s="8"/>
      <c r="W576" s="136" t="n">
        <v>3458.4</v>
      </c>
      <c r="X576" s="8"/>
      <c r="Y576" s="136" t="n">
        <v>-1974.81</v>
      </c>
    </row>
    <row r="577" customFormat="false" ht="15" hidden="false" customHeight="false" outlineLevel="0" collapsed="false">
      <c r="A577" s="8"/>
      <c r="B577" s="8"/>
      <c r="C577" s="143" t="s">
        <v>1071</v>
      </c>
      <c r="D577" s="8"/>
      <c r="E577" s="8"/>
      <c r="F577" s="8"/>
      <c r="G577" s="8"/>
      <c r="H577" s="8"/>
      <c r="I577" s="8"/>
      <c r="J577" s="8"/>
      <c r="K577" s="8"/>
      <c r="L577" s="8"/>
      <c r="M577" s="144"/>
      <c r="N577" s="8"/>
      <c r="O577" s="8"/>
      <c r="P577" s="8"/>
      <c r="Q577" s="8"/>
      <c r="R577" s="8"/>
      <c r="S577" s="8"/>
      <c r="T577" s="8"/>
      <c r="U577" s="134" t="n">
        <v>3627.91</v>
      </c>
      <c r="V577" s="8"/>
      <c r="W577" s="134" t="n">
        <v>3458.4</v>
      </c>
      <c r="X577" s="8"/>
      <c r="Y577" s="134" t="n">
        <v>-1974.81</v>
      </c>
    </row>
    <row r="578" customFormat="false" ht="15" hidden="false" customHeight="false" outlineLevel="0" collapsed="false">
      <c r="A578" s="14"/>
      <c r="B578" s="14"/>
      <c r="C578" s="48" t="s">
        <v>1072</v>
      </c>
      <c r="D578" s="14"/>
      <c r="E578" s="14"/>
      <c r="F578" s="14"/>
      <c r="G578" s="14"/>
      <c r="H578" s="14"/>
      <c r="I578" s="14"/>
      <c r="J578" s="14"/>
      <c r="K578" s="14"/>
      <c r="L578" s="14"/>
      <c r="M578" s="141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2" t="n">
        <v>0</v>
      </c>
    </row>
    <row r="579" customFormat="false" ht="15" hidden="false" customHeight="false" outlineLevel="0" collapsed="false">
      <c r="A579" s="14"/>
      <c r="B579" s="14"/>
      <c r="C579" s="14"/>
      <c r="D579" s="48" t="s">
        <v>1073</v>
      </c>
      <c r="E579" s="14"/>
      <c r="F579" s="14"/>
      <c r="G579" s="14"/>
      <c r="H579" s="14"/>
      <c r="I579" s="14"/>
      <c r="J579" s="14"/>
      <c r="K579" s="14"/>
      <c r="L579" s="14"/>
      <c r="M579" s="141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2" t="n">
        <v>0</v>
      </c>
    </row>
    <row r="580" customFormat="false" ht="15" hidden="false" customHeight="false" outlineLevel="0" collapsed="false">
      <c r="A580" s="8"/>
      <c r="B580" s="8"/>
      <c r="C580" s="8"/>
      <c r="D580" s="143" t="s">
        <v>1074</v>
      </c>
      <c r="E580" s="8"/>
      <c r="F580" s="8"/>
      <c r="G580" s="8"/>
      <c r="H580" s="8"/>
      <c r="I580" s="8"/>
      <c r="J580" s="8"/>
      <c r="K580" s="8"/>
      <c r="L580" s="8"/>
      <c r="M580" s="144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134" t="n">
        <v>0</v>
      </c>
    </row>
    <row r="581" customFormat="false" ht="15" hidden="false" customHeight="false" outlineLevel="0" collapsed="false">
      <c r="A581" s="14"/>
      <c r="B581" s="14"/>
      <c r="C581" s="14"/>
      <c r="D581" s="48" t="s">
        <v>1075</v>
      </c>
      <c r="E581" s="14"/>
      <c r="F581" s="14"/>
      <c r="G581" s="14"/>
      <c r="H581" s="14"/>
      <c r="I581" s="14"/>
      <c r="J581" s="14"/>
      <c r="K581" s="14"/>
      <c r="L581" s="14"/>
      <c r="M581" s="141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2" t="n">
        <v>0</v>
      </c>
    </row>
    <row r="582" customFormat="false" ht="15" hidden="false" customHeight="false" outlineLevel="0" collapsed="false">
      <c r="A582" s="8"/>
      <c r="B582" s="8"/>
      <c r="C582" s="8"/>
      <c r="D582" s="143" t="s">
        <v>1076</v>
      </c>
      <c r="E582" s="8"/>
      <c r="F582" s="8"/>
      <c r="G582" s="8"/>
      <c r="H582" s="8"/>
      <c r="I582" s="8"/>
      <c r="J582" s="8"/>
      <c r="K582" s="8"/>
      <c r="L582" s="8"/>
      <c r="M582" s="144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134" t="n">
        <v>0</v>
      </c>
    </row>
    <row r="583" customFormat="false" ht="15" hidden="false" customHeight="false" outlineLevel="0" collapsed="false">
      <c r="A583" s="14"/>
      <c r="B583" s="14"/>
      <c r="C583" s="14"/>
      <c r="D583" s="48" t="s">
        <v>1077</v>
      </c>
      <c r="E583" s="14"/>
      <c r="F583" s="14"/>
      <c r="G583" s="14"/>
      <c r="H583" s="14"/>
      <c r="I583" s="14"/>
      <c r="J583" s="14"/>
      <c r="K583" s="14"/>
      <c r="L583" s="14"/>
      <c r="M583" s="141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2" t="n">
        <v>0</v>
      </c>
    </row>
    <row r="584" customFormat="false" ht="15" hidden="false" customHeight="false" outlineLevel="0" collapsed="false">
      <c r="A584" s="8"/>
      <c r="B584" s="8"/>
      <c r="C584" s="8"/>
      <c r="D584" s="143" t="s">
        <v>1078</v>
      </c>
      <c r="E584" s="8"/>
      <c r="F584" s="8"/>
      <c r="G584" s="8"/>
      <c r="H584" s="8"/>
      <c r="I584" s="8"/>
      <c r="J584" s="8"/>
      <c r="K584" s="8"/>
      <c r="L584" s="8"/>
      <c r="M584" s="144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134" t="n">
        <v>0</v>
      </c>
    </row>
    <row r="585" customFormat="false" ht="15" hidden="false" customHeight="false" outlineLevel="0" collapsed="false">
      <c r="A585" s="14"/>
      <c r="B585" s="14"/>
      <c r="C585" s="14"/>
      <c r="D585" s="48" t="s">
        <v>1079</v>
      </c>
      <c r="E585" s="14"/>
      <c r="F585" s="14"/>
      <c r="G585" s="14"/>
      <c r="H585" s="14"/>
      <c r="I585" s="14"/>
      <c r="J585" s="14"/>
      <c r="K585" s="14"/>
      <c r="L585" s="14"/>
      <c r="M585" s="141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2" t="n">
        <v>0</v>
      </c>
    </row>
    <row r="586" customFormat="false" ht="15" hidden="false" customHeight="false" outlineLevel="0" collapsed="false">
      <c r="A586" s="8"/>
      <c r="B586" s="8"/>
      <c r="C586" s="8"/>
      <c r="D586" s="143" t="s">
        <v>1080</v>
      </c>
      <c r="E586" s="8"/>
      <c r="F586" s="8"/>
      <c r="G586" s="8"/>
      <c r="H586" s="8"/>
      <c r="I586" s="8"/>
      <c r="J586" s="8"/>
      <c r="K586" s="8"/>
      <c r="L586" s="8"/>
      <c r="M586" s="144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134" t="n">
        <v>0</v>
      </c>
    </row>
    <row r="587" customFormat="false" ht="15" hidden="false" customHeight="false" outlineLevel="0" collapsed="false">
      <c r="A587" s="14"/>
      <c r="B587" s="14"/>
      <c r="C587" s="14"/>
      <c r="D587" s="48" t="s">
        <v>1081</v>
      </c>
      <c r="E587" s="14"/>
      <c r="F587" s="14"/>
      <c r="G587" s="14"/>
      <c r="H587" s="14"/>
      <c r="I587" s="14"/>
      <c r="J587" s="14"/>
      <c r="K587" s="14"/>
      <c r="L587" s="14"/>
      <c r="M587" s="141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2" t="n">
        <v>0</v>
      </c>
    </row>
    <row r="588" customFormat="false" ht="15" hidden="false" customHeight="false" outlineLevel="0" collapsed="false">
      <c r="A588" s="8"/>
      <c r="B588" s="8"/>
      <c r="C588" s="8"/>
      <c r="D588" s="143" t="s">
        <v>1082</v>
      </c>
      <c r="E588" s="8"/>
      <c r="F588" s="8"/>
      <c r="G588" s="8"/>
      <c r="H588" s="8"/>
      <c r="I588" s="8"/>
      <c r="J588" s="8"/>
      <c r="K588" s="8"/>
      <c r="L588" s="8"/>
      <c r="M588" s="144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134" t="n">
        <v>0</v>
      </c>
    </row>
    <row r="589" customFormat="false" ht="15" hidden="false" customHeight="false" outlineLevel="0" collapsed="false">
      <c r="A589" s="14"/>
      <c r="B589" s="14"/>
      <c r="C589" s="14"/>
      <c r="D589" s="48" t="s">
        <v>1083</v>
      </c>
      <c r="E589" s="14"/>
      <c r="F589" s="14"/>
      <c r="G589" s="14"/>
      <c r="H589" s="14"/>
      <c r="I589" s="14"/>
      <c r="J589" s="14"/>
      <c r="K589" s="14"/>
      <c r="L589" s="14"/>
      <c r="M589" s="141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2" t="n">
        <v>0</v>
      </c>
    </row>
    <row r="590" customFormat="false" ht="15" hidden="false" customHeight="false" outlineLevel="0" collapsed="false">
      <c r="A590" s="8"/>
      <c r="B590" s="8"/>
      <c r="C590" s="8"/>
      <c r="D590" s="143" t="s">
        <v>1084</v>
      </c>
      <c r="E590" s="8"/>
      <c r="F590" s="8"/>
      <c r="G590" s="8"/>
      <c r="H590" s="8"/>
      <c r="I590" s="8"/>
      <c r="J590" s="8"/>
      <c r="K590" s="8"/>
      <c r="L590" s="8"/>
      <c r="M590" s="144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134" t="n">
        <v>0</v>
      </c>
    </row>
    <row r="591" customFormat="false" ht="15" hidden="false" customHeight="false" outlineLevel="0" collapsed="false">
      <c r="A591" s="14"/>
      <c r="B591" s="14"/>
      <c r="C591" s="14"/>
      <c r="D591" s="48" t="s">
        <v>1085</v>
      </c>
      <c r="E591" s="14"/>
      <c r="F591" s="14"/>
      <c r="G591" s="14"/>
      <c r="H591" s="14"/>
      <c r="I591" s="14"/>
      <c r="J591" s="14"/>
      <c r="K591" s="14"/>
      <c r="L591" s="14"/>
      <c r="M591" s="141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2" t="n">
        <v>0</v>
      </c>
    </row>
    <row r="592" customFormat="false" ht="15" hidden="false" customHeight="false" outlineLevel="0" collapsed="false">
      <c r="A592" s="8"/>
      <c r="B592" s="8"/>
      <c r="C592" s="8"/>
      <c r="D592" s="143" t="s">
        <v>1086</v>
      </c>
      <c r="E592" s="8"/>
      <c r="F592" s="8"/>
      <c r="G592" s="8"/>
      <c r="H592" s="8"/>
      <c r="I592" s="8"/>
      <c r="J592" s="8"/>
      <c r="K592" s="8"/>
      <c r="L592" s="8"/>
      <c r="M592" s="144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134" t="n">
        <v>0</v>
      </c>
    </row>
    <row r="593" customFormat="false" ht="15" hidden="false" customHeight="false" outlineLevel="0" collapsed="false">
      <c r="A593" s="14"/>
      <c r="B593" s="14"/>
      <c r="C593" s="14"/>
      <c r="D593" s="48" t="s">
        <v>1087</v>
      </c>
      <c r="E593" s="14"/>
      <c r="F593" s="14"/>
      <c r="G593" s="14"/>
      <c r="H593" s="14"/>
      <c r="I593" s="14"/>
      <c r="J593" s="14"/>
      <c r="K593" s="14"/>
      <c r="L593" s="14"/>
      <c r="M593" s="141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2" t="n">
        <v>0</v>
      </c>
    </row>
    <row r="594" customFormat="false" ht="15" hidden="false" customHeight="false" outlineLevel="0" collapsed="false">
      <c r="A594" s="8"/>
      <c r="B594" s="8"/>
      <c r="C594" s="8"/>
      <c r="D594" s="143" t="s">
        <v>1088</v>
      </c>
      <c r="E594" s="8"/>
      <c r="F594" s="8"/>
      <c r="G594" s="8"/>
      <c r="H594" s="8"/>
      <c r="I594" s="8"/>
      <c r="J594" s="8"/>
      <c r="K594" s="8"/>
      <c r="L594" s="8"/>
      <c r="M594" s="144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134" t="n">
        <v>0</v>
      </c>
    </row>
    <row r="595" customFormat="false" ht="15" hidden="false" customHeight="false" outlineLevel="0" collapsed="false">
      <c r="A595" s="14"/>
      <c r="B595" s="14"/>
      <c r="C595" s="14"/>
      <c r="D595" s="48" t="s">
        <v>1089</v>
      </c>
      <c r="E595" s="14"/>
      <c r="F595" s="14"/>
      <c r="G595" s="14"/>
      <c r="H595" s="14"/>
      <c r="I595" s="14"/>
      <c r="J595" s="14"/>
      <c r="K595" s="14"/>
      <c r="L595" s="14"/>
      <c r="M595" s="141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2" t="n">
        <v>0</v>
      </c>
    </row>
    <row r="596" customFormat="false" ht="15" hidden="false" customHeight="false" outlineLevel="0" collapsed="false">
      <c r="A596" s="8"/>
      <c r="B596" s="8"/>
      <c r="C596" s="8"/>
      <c r="D596" s="143" t="s">
        <v>1090</v>
      </c>
      <c r="E596" s="8"/>
      <c r="F596" s="8"/>
      <c r="G596" s="8"/>
      <c r="H596" s="8"/>
      <c r="I596" s="8"/>
      <c r="J596" s="8"/>
      <c r="K596" s="8"/>
      <c r="L596" s="8"/>
      <c r="M596" s="144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134" t="n">
        <v>0</v>
      </c>
    </row>
    <row r="597" customFormat="false" ht="15" hidden="false" customHeight="false" outlineLevel="0" collapsed="false">
      <c r="A597" s="14"/>
      <c r="B597" s="14"/>
      <c r="C597" s="14"/>
      <c r="D597" s="48" t="s">
        <v>1091</v>
      </c>
      <c r="E597" s="14"/>
      <c r="F597" s="14"/>
      <c r="G597" s="14"/>
      <c r="H597" s="14"/>
      <c r="I597" s="14"/>
      <c r="J597" s="14"/>
      <c r="K597" s="14"/>
      <c r="L597" s="14"/>
      <c r="M597" s="141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2" t="n">
        <v>0</v>
      </c>
    </row>
    <row r="598" customFormat="false" ht="15.75" hidden="false" customHeight="false" outlineLevel="0" collapsed="false">
      <c r="A598" s="8"/>
      <c r="B598" s="8"/>
      <c r="C598" s="8"/>
      <c r="D598" s="143" t="s">
        <v>1092</v>
      </c>
      <c r="E598" s="8"/>
      <c r="F598" s="8"/>
      <c r="G598" s="8"/>
      <c r="H598" s="8"/>
      <c r="I598" s="8"/>
      <c r="J598" s="8"/>
      <c r="K598" s="8"/>
      <c r="L598" s="8"/>
      <c r="M598" s="144"/>
      <c r="N598" s="8"/>
      <c r="O598" s="8"/>
      <c r="P598" s="8"/>
      <c r="Q598" s="8"/>
      <c r="R598" s="8"/>
      <c r="S598" s="8"/>
      <c r="T598" s="8"/>
      <c r="U598" s="146"/>
      <c r="V598" s="8"/>
      <c r="W598" s="146"/>
      <c r="X598" s="8"/>
      <c r="Y598" s="135" t="n">
        <v>0</v>
      </c>
    </row>
    <row r="599" customFormat="false" ht="15" hidden="false" customHeight="false" outlineLevel="0" collapsed="false">
      <c r="A599" s="8"/>
      <c r="B599" s="8"/>
      <c r="C599" s="143" t="s">
        <v>1093</v>
      </c>
      <c r="D599" s="8"/>
      <c r="E599" s="8"/>
      <c r="F599" s="8"/>
      <c r="G599" s="8"/>
      <c r="H599" s="8"/>
      <c r="I599" s="8"/>
      <c r="J599" s="8"/>
      <c r="K599" s="8"/>
      <c r="L599" s="8"/>
      <c r="M599" s="144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134" t="n">
        <v>0</v>
      </c>
    </row>
    <row r="600" customFormat="false" ht="15" hidden="false" customHeight="false" outlineLevel="0" collapsed="false">
      <c r="A600" s="14"/>
      <c r="B600" s="14"/>
      <c r="C600" s="48" t="s">
        <v>1010</v>
      </c>
      <c r="D600" s="14"/>
      <c r="E600" s="14"/>
      <c r="F600" s="14"/>
      <c r="G600" s="14"/>
      <c r="H600" s="14"/>
      <c r="I600" s="14"/>
      <c r="J600" s="14"/>
      <c r="K600" s="14"/>
      <c r="L600" s="14"/>
      <c r="M600" s="141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2" t="n">
        <v>0</v>
      </c>
    </row>
    <row r="601" customFormat="false" ht="15" hidden="false" customHeight="false" outlineLevel="0" collapsed="false">
      <c r="A601" s="8"/>
      <c r="B601" s="8"/>
      <c r="C601" s="8"/>
      <c r="D601" s="8"/>
      <c r="E601" s="8"/>
      <c r="F601" s="8"/>
      <c r="G601" s="143" t="s">
        <v>839</v>
      </c>
      <c r="H601" s="8"/>
      <c r="I601" s="145" t="n">
        <v>43248</v>
      </c>
      <c r="J601" s="8"/>
      <c r="K601" s="143" t="s">
        <v>1008</v>
      </c>
      <c r="L601" s="8"/>
      <c r="M601" s="144"/>
      <c r="N601" s="8"/>
      <c r="O601" s="143" t="s">
        <v>484</v>
      </c>
      <c r="P601" s="8"/>
      <c r="Q601" s="143" t="s">
        <v>1009</v>
      </c>
      <c r="R601" s="8"/>
      <c r="S601" s="143" t="s">
        <v>409</v>
      </c>
      <c r="T601" s="8"/>
      <c r="U601" s="134" t="n">
        <v>761.67</v>
      </c>
      <c r="V601" s="8"/>
      <c r="W601" s="8"/>
      <c r="X601" s="8"/>
      <c r="Y601" s="134" t="n">
        <v>761.67</v>
      </c>
    </row>
    <row r="602" customFormat="false" ht="15.75" hidden="false" customHeight="false" outlineLevel="0" collapsed="false">
      <c r="A602" s="8"/>
      <c r="B602" s="8"/>
      <c r="C602" s="8"/>
      <c r="D602" s="8"/>
      <c r="E602" s="8"/>
      <c r="F602" s="8"/>
      <c r="G602" s="143" t="s">
        <v>538</v>
      </c>
      <c r="H602" s="8"/>
      <c r="I602" s="145" t="n">
        <v>43251</v>
      </c>
      <c r="J602" s="8"/>
      <c r="K602" s="143" t="s">
        <v>1069</v>
      </c>
      <c r="L602" s="8"/>
      <c r="M602" s="147" t="s">
        <v>843</v>
      </c>
      <c r="N602" s="8"/>
      <c r="O602" s="143" t="s">
        <v>484</v>
      </c>
      <c r="P602" s="8"/>
      <c r="Q602" s="143" t="s">
        <v>1094</v>
      </c>
      <c r="R602" s="8"/>
      <c r="S602" s="143" t="s">
        <v>134</v>
      </c>
      <c r="T602" s="8"/>
      <c r="U602" s="146"/>
      <c r="V602" s="8"/>
      <c r="W602" s="135" t="n">
        <v>761.67</v>
      </c>
      <c r="X602" s="8"/>
      <c r="Y602" s="135" t="n">
        <v>0</v>
      </c>
    </row>
    <row r="603" customFormat="false" ht="15" hidden="false" customHeight="false" outlineLevel="0" collapsed="false">
      <c r="A603" s="8"/>
      <c r="B603" s="8"/>
      <c r="C603" s="143" t="s">
        <v>1095</v>
      </c>
      <c r="D603" s="8"/>
      <c r="E603" s="8"/>
      <c r="F603" s="8"/>
      <c r="G603" s="8"/>
      <c r="H603" s="8"/>
      <c r="I603" s="8"/>
      <c r="J603" s="8"/>
      <c r="K603" s="8"/>
      <c r="L603" s="8"/>
      <c r="M603" s="144"/>
      <c r="N603" s="8"/>
      <c r="O603" s="8"/>
      <c r="P603" s="8"/>
      <c r="Q603" s="8"/>
      <c r="R603" s="8"/>
      <c r="S603" s="8"/>
      <c r="T603" s="8"/>
      <c r="U603" s="134" t="n">
        <v>761.67</v>
      </c>
      <c r="V603" s="8"/>
      <c r="W603" s="134" t="n">
        <v>761.67</v>
      </c>
      <c r="X603" s="8"/>
      <c r="Y603" s="134" t="n">
        <v>0</v>
      </c>
    </row>
    <row r="604" customFormat="false" ht="15" hidden="false" customHeight="false" outlineLevel="0" collapsed="false">
      <c r="A604" s="14"/>
      <c r="B604" s="14"/>
      <c r="C604" s="48" t="s">
        <v>416</v>
      </c>
      <c r="D604" s="14"/>
      <c r="E604" s="14"/>
      <c r="F604" s="14"/>
      <c r="G604" s="14"/>
      <c r="H604" s="14"/>
      <c r="I604" s="14"/>
      <c r="J604" s="14"/>
      <c r="K604" s="14"/>
      <c r="L604" s="14"/>
      <c r="M604" s="141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2" t="n">
        <v>1607.41</v>
      </c>
    </row>
    <row r="605" customFormat="false" ht="15" hidden="false" customHeight="false" outlineLevel="0" collapsed="false">
      <c r="A605" s="8"/>
      <c r="B605" s="8"/>
      <c r="C605" s="8"/>
      <c r="D605" s="8"/>
      <c r="E605" s="8"/>
      <c r="F605" s="8"/>
      <c r="G605" s="143" t="s">
        <v>538</v>
      </c>
      <c r="H605" s="8"/>
      <c r="I605" s="145" t="n">
        <v>43222</v>
      </c>
      <c r="J605" s="8"/>
      <c r="K605" s="143" t="s">
        <v>1096</v>
      </c>
      <c r="L605" s="8"/>
      <c r="M605" s="144"/>
      <c r="N605" s="8"/>
      <c r="O605" s="143" t="s">
        <v>551</v>
      </c>
      <c r="P605" s="8"/>
      <c r="Q605" s="143" t="s">
        <v>1097</v>
      </c>
      <c r="R605" s="8"/>
      <c r="S605" s="143" t="s">
        <v>136</v>
      </c>
      <c r="T605" s="8"/>
      <c r="U605" s="8"/>
      <c r="V605" s="8"/>
      <c r="W605" s="134" t="n">
        <v>2630</v>
      </c>
      <c r="X605" s="8"/>
      <c r="Y605" s="134" t="n">
        <v>-1022.59</v>
      </c>
    </row>
    <row r="606" customFormat="false" ht="15" hidden="false" customHeight="false" outlineLevel="0" collapsed="false">
      <c r="A606" s="8"/>
      <c r="B606" s="8"/>
      <c r="C606" s="8"/>
      <c r="D606" s="8"/>
      <c r="E606" s="8"/>
      <c r="F606" s="8"/>
      <c r="G606" s="143" t="s">
        <v>538</v>
      </c>
      <c r="H606" s="8"/>
      <c r="I606" s="145" t="n">
        <v>43222</v>
      </c>
      <c r="J606" s="8"/>
      <c r="K606" s="143" t="s">
        <v>1098</v>
      </c>
      <c r="L606" s="8"/>
      <c r="M606" s="147" t="s">
        <v>843</v>
      </c>
      <c r="N606" s="8"/>
      <c r="O606" s="143" t="s">
        <v>551</v>
      </c>
      <c r="P606" s="8"/>
      <c r="Q606" s="143" t="s">
        <v>1099</v>
      </c>
      <c r="R606" s="8"/>
      <c r="S606" s="143" t="s">
        <v>136</v>
      </c>
      <c r="T606" s="8"/>
      <c r="U606" s="8"/>
      <c r="V606" s="8"/>
      <c r="W606" s="134" t="n">
        <v>2630</v>
      </c>
      <c r="X606" s="8"/>
      <c r="Y606" s="134" t="n">
        <v>-3652.59</v>
      </c>
    </row>
    <row r="607" customFormat="false" ht="15" hidden="false" customHeight="false" outlineLevel="0" collapsed="false">
      <c r="A607" s="8"/>
      <c r="B607" s="8"/>
      <c r="C607" s="8"/>
      <c r="D607" s="8"/>
      <c r="E607" s="8"/>
      <c r="F607" s="8"/>
      <c r="G607" s="143" t="s">
        <v>839</v>
      </c>
      <c r="H607" s="8"/>
      <c r="I607" s="145" t="n">
        <v>43223</v>
      </c>
      <c r="J607" s="8"/>
      <c r="K607" s="143" t="s">
        <v>533</v>
      </c>
      <c r="L607" s="8"/>
      <c r="M607" s="144"/>
      <c r="N607" s="8"/>
      <c r="O607" s="143" t="s">
        <v>534</v>
      </c>
      <c r="P607" s="8"/>
      <c r="Q607" s="143" t="s">
        <v>535</v>
      </c>
      <c r="R607" s="8"/>
      <c r="S607" s="143" t="s">
        <v>409</v>
      </c>
      <c r="T607" s="8"/>
      <c r="U607" s="134" t="n">
        <v>2000</v>
      </c>
      <c r="V607" s="8"/>
      <c r="W607" s="8"/>
      <c r="X607" s="8"/>
      <c r="Y607" s="134" t="n">
        <v>-1652.59</v>
      </c>
    </row>
    <row r="608" customFormat="false" ht="15" hidden="false" customHeight="false" outlineLevel="0" collapsed="false">
      <c r="A608" s="8"/>
      <c r="B608" s="8"/>
      <c r="C608" s="8"/>
      <c r="D608" s="8"/>
      <c r="E608" s="8"/>
      <c r="F608" s="8"/>
      <c r="G608" s="143" t="s">
        <v>529</v>
      </c>
      <c r="H608" s="8"/>
      <c r="I608" s="145" t="n">
        <v>43230</v>
      </c>
      <c r="J608" s="8"/>
      <c r="K608" s="143" t="s">
        <v>553</v>
      </c>
      <c r="L608" s="8"/>
      <c r="M608" s="144"/>
      <c r="N608" s="8"/>
      <c r="O608" s="143" t="s">
        <v>554</v>
      </c>
      <c r="P608" s="8"/>
      <c r="Q608" s="143" t="s">
        <v>555</v>
      </c>
      <c r="R608" s="8"/>
      <c r="S608" s="143" t="s">
        <v>374</v>
      </c>
      <c r="T608" s="8"/>
      <c r="U608" s="134" t="n">
        <v>630</v>
      </c>
      <c r="V608" s="8"/>
      <c r="W608" s="8"/>
      <c r="X608" s="8"/>
      <c r="Y608" s="134" t="n">
        <v>-1022.59</v>
      </c>
    </row>
    <row r="609" customFormat="false" ht="15" hidden="false" customHeight="false" outlineLevel="0" collapsed="false">
      <c r="A609" s="8"/>
      <c r="B609" s="8"/>
      <c r="C609" s="8"/>
      <c r="D609" s="8"/>
      <c r="E609" s="8"/>
      <c r="F609" s="8"/>
      <c r="G609" s="143" t="s">
        <v>529</v>
      </c>
      <c r="H609" s="8"/>
      <c r="I609" s="145" t="n">
        <v>43230</v>
      </c>
      <c r="J609" s="8"/>
      <c r="K609" s="143" t="s">
        <v>556</v>
      </c>
      <c r="L609" s="8"/>
      <c r="M609" s="144"/>
      <c r="N609" s="8"/>
      <c r="O609" s="143" t="s">
        <v>557</v>
      </c>
      <c r="P609" s="8"/>
      <c r="Q609" s="143" t="s">
        <v>558</v>
      </c>
      <c r="R609" s="8"/>
      <c r="S609" s="143" t="s">
        <v>374</v>
      </c>
      <c r="T609" s="8"/>
      <c r="U609" s="134" t="n">
        <v>2572.04</v>
      </c>
      <c r="V609" s="8"/>
      <c r="W609" s="8"/>
      <c r="X609" s="8"/>
      <c r="Y609" s="134" t="n">
        <v>1549.45</v>
      </c>
    </row>
    <row r="610" customFormat="false" ht="15" hidden="false" customHeight="false" outlineLevel="0" collapsed="false">
      <c r="A610" s="8"/>
      <c r="B610" s="8"/>
      <c r="C610" s="8"/>
      <c r="D610" s="8"/>
      <c r="E610" s="8"/>
      <c r="F610" s="8"/>
      <c r="G610" s="143" t="s">
        <v>529</v>
      </c>
      <c r="H610" s="8"/>
      <c r="I610" s="145" t="n">
        <v>43250</v>
      </c>
      <c r="J610" s="8"/>
      <c r="K610" s="143" t="s">
        <v>530</v>
      </c>
      <c r="L610" s="8"/>
      <c r="M610" s="144"/>
      <c r="N610" s="8"/>
      <c r="O610" s="143" t="s">
        <v>551</v>
      </c>
      <c r="P610" s="8"/>
      <c r="Q610" s="143" t="s">
        <v>597</v>
      </c>
      <c r="R610" s="8"/>
      <c r="S610" s="143" t="s">
        <v>374</v>
      </c>
      <c r="T610" s="8"/>
      <c r="U610" s="134" t="n">
        <v>14364</v>
      </c>
      <c r="V610" s="8"/>
      <c r="W610" s="8"/>
      <c r="X610" s="8"/>
      <c r="Y610" s="134" t="n">
        <v>15913.45</v>
      </c>
    </row>
    <row r="611" customFormat="false" ht="15" hidden="false" customHeight="false" outlineLevel="0" collapsed="false">
      <c r="A611" s="8"/>
      <c r="B611" s="8"/>
      <c r="C611" s="8"/>
      <c r="D611" s="8"/>
      <c r="E611" s="8"/>
      <c r="F611" s="8"/>
      <c r="G611" s="143" t="s">
        <v>538</v>
      </c>
      <c r="H611" s="8"/>
      <c r="I611" s="145" t="n">
        <v>43251</v>
      </c>
      <c r="J611" s="8"/>
      <c r="K611" s="143" t="s">
        <v>1100</v>
      </c>
      <c r="L611" s="8"/>
      <c r="M611" s="144"/>
      <c r="N611" s="8"/>
      <c r="O611" s="143" t="s">
        <v>551</v>
      </c>
      <c r="P611" s="8"/>
      <c r="Q611" s="143" t="s">
        <v>1101</v>
      </c>
      <c r="R611" s="8"/>
      <c r="S611" s="143" t="s">
        <v>136</v>
      </c>
      <c r="T611" s="8"/>
      <c r="U611" s="8"/>
      <c r="V611" s="8"/>
      <c r="W611" s="134" t="n">
        <v>16784</v>
      </c>
      <c r="X611" s="8"/>
      <c r="Y611" s="134" t="n">
        <v>-870.55</v>
      </c>
    </row>
    <row r="612" customFormat="false" ht="15" hidden="false" customHeight="false" outlineLevel="0" collapsed="false">
      <c r="A612" s="8"/>
      <c r="B612" s="8"/>
      <c r="C612" s="8"/>
      <c r="D612" s="8"/>
      <c r="E612" s="8"/>
      <c r="F612" s="8"/>
      <c r="G612" s="143" t="s">
        <v>538</v>
      </c>
      <c r="H612" s="8"/>
      <c r="I612" s="145" t="n">
        <v>43251</v>
      </c>
      <c r="J612" s="8"/>
      <c r="K612" s="143" t="s">
        <v>1069</v>
      </c>
      <c r="L612" s="8"/>
      <c r="M612" s="147" t="s">
        <v>843</v>
      </c>
      <c r="N612" s="8"/>
      <c r="O612" s="8"/>
      <c r="P612" s="8"/>
      <c r="Q612" s="143" t="s">
        <v>1094</v>
      </c>
      <c r="R612" s="8"/>
      <c r="S612" s="143" t="s">
        <v>134</v>
      </c>
      <c r="T612" s="8"/>
      <c r="U612" s="8"/>
      <c r="V612" s="8"/>
      <c r="W612" s="134" t="n">
        <v>212240.75</v>
      </c>
      <c r="X612" s="8"/>
      <c r="Y612" s="134" t="n">
        <v>-213111.3</v>
      </c>
    </row>
    <row r="613" customFormat="false" ht="15" hidden="false" customHeight="false" outlineLevel="0" collapsed="false">
      <c r="A613" s="8"/>
      <c r="B613" s="8"/>
      <c r="C613" s="8"/>
      <c r="D613" s="8"/>
      <c r="E613" s="8"/>
      <c r="F613" s="8"/>
      <c r="G613" s="143" t="s">
        <v>538</v>
      </c>
      <c r="H613" s="8"/>
      <c r="I613" s="145" t="n">
        <v>43251</v>
      </c>
      <c r="J613" s="8"/>
      <c r="K613" s="143" t="s">
        <v>1102</v>
      </c>
      <c r="L613" s="8"/>
      <c r="M613" s="147" t="s">
        <v>843</v>
      </c>
      <c r="N613" s="8"/>
      <c r="O613" s="8"/>
      <c r="P613" s="8"/>
      <c r="Q613" s="143" t="s">
        <v>1103</v>
      </c>
      <c r="R613" s="8"/>
      <c r="S613" s="143" t="s">
        <v>134</v>
      </c>
      <c r="T613" s="8"/>
      <c r="U613" s="8"/>
      <c r="V613" s="8"/>
      <c r="W613" s="134" t="n">
        <v>4736.7</v>
      </c>
      <c r="X613" s="8"/>
      <c r="Y613" s="134" t="n">
        <v>-217848</v>
      </c>
    </row>
    <row r="614" customFormat="false" ht="15" hidden="false" customHeight="false" outlineLevel="0" collapsed="false">
      <c r="A614" s="8"/>
      <c r="B614" s="8"/>
      <c r="C614" s="8"/>
      <c r="D614" s="8"/>
      <c r="E614" s="8"/>
      <c r="F614" s="8"/>
      <c r="G614" s="143" t="s">
        <v>538</v>
      </c>
      <c r="H614" s="8"/>
      <c r="I614" s="145" t="n">
        <v>43251</v>
      </c>
      <c r="J614" s="8"/>
      <c r="K614" s="143" t="s">
        <v>1104</v>
      </c>
      <c r="L614" s="8"/>
      <c r="M614" s="144"/>
      <c r="N614" s="8"/>
      <c r="O614" s="143" t="s">
        <v>551</v>
      </c>
      <c r="P614" s="8"/>
      <c r="Q614" s="143" t="s">
        <v>1105</v>
      </c>
      <c r="R614" s="8"/>
      <c r="S614" s="143" t="s">
        <v>136</v>
      </c>
      <c r="T614" s="8"/>
      <c r="U614" s="8"/>
      <c r="V614" s="8"/>
      <c r="W614" s="134" t="n">
        <v>1065</v>
      </c>
      <c r="X614" s="8"/>
      <c r="Y614" s="134" t="n">
        <v>-218913</v>
      </c>
    </row>
    <row r="615" customFormat="false" ht="15" hidden="false" customHeight="false" outlineLevel="0" collapsed="false">
      <c r="A615" s="8"/>
      <c r="B615" s="8"/>
      <c r="C615" s="8"/>
      <c r="D615" s="8"/>
      <c r="E615" s="8"/>
      <c r="F615" s="8"/>
      <c r="G615" s="143" t="s">
        <v>529</v>
      </c>
      <c r="H615" s="8"/>
      <c r="I615" s="145" t="n">
        <v>43251</v>
      </c>
      <c r="J615" s="8"/>
      <c r="K615" s="143" t="s">
        <v>601</v>
      </c>
      <c r="L615" s="8"/>
      <c r="M615" s="144"/>
      <c r="N615" s="8"/>
      <c r="O615" s="143" t="s">
        <v>571</v>
      </c>
      <c r="P615" s="8"/>
      <c r="Q615" s="143" t="s">
        <v>602</v>
      </c>
      <c r="R615" s="8"/>
      <c r="S615" s="143" t="s">
        <v>374</v>
      </c>
      <c r="T615" s="8"/>
      <c r="U615" s="134" t="n">
        <v>2420</v>
      </c>
      <c r="V615" s="8"/>
      <c r="W615" s="8"/>
      <c r="X615" s="8"/>
      <c r="Y615" s="134" t="n">
        <v>-216493</v>
      </c>
    </row>
    <row r="616" customFormat="false" ht="15" hidden="false" customHeight="false" outlineLevel="0" collapsed="false">
      <c r="A616" s="8"/>
      <c r="B616" s="8"/>
      <c r="C616" s="8"/>
      <c r="D616" s="8"/>
      <c r="E616" s="8"/>
      <c r="F616" s="8"/>
      <c r="G616" s="143" t="s">
        <v>529</v>
      </c>
      <c r="H616" s="8"/>
      <c r="I616" s="145" t="n">
        <v>43251</v>
      </c>
      <c r="J616" s="8"/>
      <c r="K616" s="143" t="s">
        <v>530</v>
      </c>
      <c r="L616" s="8"/>
      <c r="M616" s="144"/>
      <c r="N616" s="8"/>
      <c r="O616" s="143" t="s">
        <v>551</v>
      </c>
      <c r="P616" s="8"/>
      <c r="Q616" s="143" t="s">
        <v>751</v>
      </c>
      <c r="R616" s="8"/>
      <c r="S616" s="143" t="s">
        <v>380</v>
      </c>
      <c r="T616" s="8"/>
      <c r="U616" s="134" t="n">
        <v>179519.86</v>
      </c>
      <c r="V616" s="8"/>
      <c r="W616" s="8"/>
      <c r="X616" s="8"/>
      <c r="Y616" s="134" t="n">
        <v>-36973.14</v>
      </c>
    </row>
    <row r="617" customFormat="false" ht="15.75" hidden="false" customHeight="false" outlineLevel="0" collapsed="false">
      <c r="A617" s="8"/>
      <c r="B617" s="8"/>
      <c r="C617" s="8"/>
      <c r="D617" s="8"/>
      <c r="E617" s="8"/>
      <c r="F617" s="8"/>
      <c r="G617" s="143" t="s">
        <v>529</v>
      </c>
      <c r="H617" s="8"/>
      <c r="I617" s="145" t="n">
        <v>43251</v>
      </c>
      <c r="J617" s="8"/>
      <c r="K617" s="143" t="s">
        <v>530</v>
      </c>
      <c r="L617" s="8"/>
      <c r="M617" s="144"/>
      <c r="N617" s="8"/>
      <c r="O617" s="143" t="s">
        <v>551</v>
      </c>
      <c r="P617" s="8"/>
      <c r="Q617" s="143" t="s">
        <v>751</v>
      </c>
      <c r="R617" s="8"/>
      <c r="S617" s="143" t="s">
        <v>380</v>
      </c>
      <c r="T617" s="8"/>
      <c r="U617" s="135" t="n">
        <v>32720.89</v>
      </c>
      <c r="V617" s="8"/>
      <c r="W617" s="146"/>
      <c r="X617" s="8"/>
      <c r="Y617" s="135" t="n">
        <v>-4252.25</v>
      </c>
    </row>
    <row r="618" customFormat="false" ht="15" hidden="false" customHeight="false" outlineLevel="0" collapsed="false">
      <c r="A618" s="8"/>
      <c r="B618" s="8"/>
      <c r="C618" s="143" t="s">
        <v>1106</v>
      </c>
      <c r="D618" s="8"/>
      <c r="E618" s="8"/>
      <c r="F618" s="8"/>
      <c r="G618" s="8"/>
      <c r="H618" s="8"/>
      <c r="I618" s="8"/>
      <c r="J618" s="8"/>
      <c r="K618" s="8"/>
      <c r="L618" s="8"/>
      <c r="M618" s="144"/>
      <c r="N618" s="8"/>
      <c r="O618" s="8"/>
      <c r="P618" s="8"/>
      <c r="Q618" s="8"/>
      <c r="R618" s="8"/>
      <c r="S618" s="8"/>
      <c r="T618" s="8"/>
      <c r="U618" s="134" t="n">
        <v>234226.79</v>
      </c>
      <c r="V618" s="8"/>
      <c r="W618" s="134" t="n">
        <v>240086.45</v>
      </c>
      <c r="X618" s="8"/>
      <c r="Y618" s="134" t="n">
        <v>-4252.25</v>
      </c>
    </row>
    <row r="619" customFormat="false" ht="15" hidden="false" customHeight="false" outlineLevel="0" collapsed="false">
      <c r="A619" s="14"/>
      <c r="B619" s="14"/>
      <c r="C619" s="48" t="s">
        <v>1107</v>
      </c>
      <c r="D619" s="14"/>
      <c r="E619" s="14"/>
      <c r="F619" s="14"/>
      <c r="G619" s="14"/>
      <c r="H619" s="14"/>
      <c r="I619" s="14"/>
      <c r="J619" s="14"/>
      <c r="K619" s="14"/>
      <c r="L619" s="14"/>
      <c r="M619" s="141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2" t="n">
        <v>0</v>
      </c>
    </row>
    <row r="620" customFormat="false" ht="15" hidden="false" customHeight="false" outlineLevel="0" collapsed="false">
      <c r="A620" s="8"/>
      <c r="B620" s="8"/>
      <c r="C620" s="143" t="s">
        <v>1108</v>
      </c>
      <c r="D620" s="8"/>
      <c r="E620" s="8"/>
      <c r="F620" s="8"/>
      <c r="G620" s="8"/>
      <c r="H620" s="8"/>
      <c r="I620" s="8"/>
      <c r="J620" s="8"/>
      <c r="K620" s="8"/>
      <c r="L620" s="8"/>
      <c r="M620" s="144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134" t="n">
        <v>0</v>
      </c>
    </row>
    <row r="621" customFormat="false" ht="15" hidden="false" customHeight="false" outlineLevel="0" collapsed="false">
      <c r="A621" s="14"/>
      <c r="B621" s="14"/>
      <c r="C621" s="48" t="s">
        <v>1109</v>
      </c>
      <c r="D621" s="14"/>
      <c r="E621" s="14"/>
      <c r="F621" s="14"/>
      <c r="G621" s="14"/>
      <c r="H621" s="14"/>
      <c r="I621" s="14"/>
      <c r="J621" s="14"/>
      <c r="K621" s="14"/>
      <c r="L621" s="14"/>
      <c r="M621" s="141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2" t="n">
        <v>0</v>
      </c>
    </row>
    <row r="622" customFormat="false" ht="15" hidden="false" customHeight="false" outlineLevel="0" collapsed="false">
      <c r="A622" s="8"/>
      <c r="B622" s="8"/>
      <c r="C622" s="143" t="s">
        <v>1110</v>
      </c>
      <c r="D622" s="8"/>
      <c r="E622" s="8"/>
      <c r="F622" s="8"/>
      <c r="G622" s="8"/>
      <c r="H622" s="8"/>
      <c r="I622" s="8"/>
      <c r="J622" s="8"/>
      <c r="K622" s="8"/>
      <c r="L622" s="8"/>
      <c r="M622" s="144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134" t="n">
        <v>0</v>
      </c>
    </row>
    <row r="623" customFormat="false" ht="15" hidden="false" customHeight="false" outlineLevel="0" collapsed="false">
      <c r="A623" s="14"/>
      <c r="B623" s="14"/>
      <c r="C623" s="48" t="s">
        <v>417</v>
      </c>
      <c r="D623" s="14"/>
      <c r="E623" s="14"/>
      <c r="F623" s="14"/>
      <c r="G623" s="14"/>
      <c r="H623" s="14"/>
      <c r="I623" s="14"/>
      <c r="J623" s="14"/>
      <c r="K623" s="14"/>
      <c r="L623" s="14"/>
      <c r="M623" s="141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2" t="n">
        <v>-217712.74</v>
      </c>
    </row>
    <row r="624" customFormat="false" ht="15.75" hidden="false" customHeight="false" outlineLevel="0" collapsed="false">
      <c r="A624" s="8"/>
      <c r="B624" s="8"/>
      <c r="C624" s="143" t="s">
        <v>1111</v>
      </c>
      <c r="D624" s="8"/>
      <c r="E624" s="8"/>
      <c r="F624" s="8"/>
      <c r="G624" s="8"/>
      <c r="H624" s="8"/>
      <c r="I624" s="8"/>
      <c r="J624" s="8"/>
      <c r="K624" s="8"/>
      <c r="L624" s="8"/>
      <c r="M624" s="144"/>
      <c r="N624" s="8"/>
      <c r="O624" s="8"/>
      <c r="P624" s="8"/>
      <c r="Q624" s="8"/>
      <c r="R624" s="8"/>
      <c r="S624" s="8"/>
      <c r="T624" s="8"/>
      <c r="U624" s="146"/>
      <c r="V624" s="8"/>
      <c r="W624" s="146"/>
      <c r="X624" s="8"/>
      <c r="Y624" s="135" t="n">
        <v>-217712.74</v>
      </c>
    </row>
    <row r="625" customFormat="false" ht="15" hidden="false" customHeight="false" outlineLevel="0" collapsed="false">
      <c r="A625" s="8"/>
      <c r="B625" s="143" t="s">
        <v>418</v>
      </c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144"/>
      <c r="N625" s="8"/>
      <c r="O625" s="8"/>
      <c r="P625" s="8"/>
      <c r="Q625" s="8"/>
      <c r="R625" s="8"/>
      <c r="S625" s="8"/>
      <c r="T625" s="8"/>
      <c r="U625" s="134" t="n">
        <v>238616.37</v>
      </c>
      <c r="V625" s="8"/>
      <c r="W625" s="134" t="n">
        <v>244306.52</v>
      </c>
      <c r="X625" s="8"/>
      <c r="Y625" s="134" t="n">
        <v>-223939.8</v>
      </c>
    </row>
    <row r="626" customFormat="false" ht="15" hidden="false" customHeight="false" outlineLevel="0" collapsed="false">
      <c r="A626" s="14"/>
      <c r="B626" s="48" t="s">
        <v>1112</v>
      </c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1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2" t="n">
        <v>0</v>
      </c>
    </row>
    <row r="627" customFormat="false" ht="15" hidden="false" customHeight="false" outlineLevel="0" collapsed="false">
      <c r="A627" s="8"/>
      <c r="B627" s="143" t="s">
        <v>1113</v>
      </c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144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134" t="n">
        <v>0</v>
      </c>
    </row>
    <row r="628" customFormat="false" ht="15" hidden="false" customHeight="false" outlineLevel="0" collapsed="false">
      <c r="A628" s="14"/>
      <c r="B628" s="48" t="s">
        <v>419</v>
      </c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1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2" t="n">
        <v>-9515.81</v>
      </c>
    </row>
    <row r="629" customFormat="false" ht="15" hidden="false" customHeight="false" outlineLevel="0" collapsed="false">
      <c r="A629" s="8"/>
      <c r="B629" s="143" t="s">
        <v>1114</v>
      </c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144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134" t="n">
        <v>-9515.81</v>
      </c>
    </row>
    <row r="630" customFormat="false" ht="15" hidden="false" customHeight="false" outlineLevel="0" collapsed="false">
      <c r="A630" s="14"/>
      <c r="B630" s="48" t="s">
        <v>420</v>
      </c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1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2" t="n">
        <v>-52366.82</v>
      </c>
    </row>
    <row r="631" customFormat="false" ht="15" hidden="false" customHeight="false" outlineLevel="0" collapsed="false">
      <c r="A631" s="8"/>
      <c r="B631" s="143" t="s">
        <v>1115</v>
      </c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144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134" t="n">
        <v>-52366.82</v>
      </c>
    </row>
    <row r="632" customFormat="false" ht="15" hidden="false" customHeight="false" outlineLevel="0" collapsed="false">
      <c r="A632" s="14"/>
      <c r="B632" s="48" t="s">
        <v>1116</v>
      </c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1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2" t="n">
        <v>0</v>
      </c>
    </row>
    <row r="633" customFormat="false" ht="15" hidden="false" customHeight="false" outlineLevel="0" collapsed="false">
      <c r="A633" s="8"/>
      <c r="B633" s="143" t="s">
        <v>1117</v>
      </c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144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134" t="n">
        <v>0</v>
      </c>
    </row>
    <row r="634" customFormat="false" ht="15" hidden="false" customHeight="false" outlineLevel="0" collapsed="false">
      <c r="A634" s="14"/>
      <c r="B634" s="48" t="s">
        <v>1118</v>
      </c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1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2" t="n">
        <v>0</v>
      </c>
    </row>
    <row r="635" customFormat="false" ht="15" hidden="false" customHeight="false" outlineLevel="0" collapsed="false">
      <c r="A635" s="8"/>
      <c r="B635" s="143" t="s">
        <v>1119</v>
      </c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144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134" t="n">
        <v>0</v>
      </c>
    </row>
    <row r="636" customFormat="false" ht="15" hidden="false" customHeight="false" outlineLevel="0" collapsed="false">
      <c r="A636" s="14"/>
      <c r="B636" s="48" t="s">
        <v>1120</v>
      </c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1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2" t="n">
        <v>0</v>
      </c>
    </row>
    <row r="637" customFormat="false" ht="15" hidden="false" customHeight="false" outlineLevel="0" collapsed="false">
      <c r="A637" s="8"/>
      <c r="B637" s="143" t="s">
        <v>1121</v>
      </c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144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134" t="n">
        <v>0</v>
      </c>
    </row>
    <row r="638" customFormat="false" ht="15" hidden="false" customHeight="false" outlineLevel="0" collapsed="false">
      <c r="A638" s="14"/>
      <c r="B638" s="48" t="s">
        <v>1122</v>
      </c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1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2" t="n">
        <v>0</v>
      </c>
    </row>
    <row r="639" customFormat="false" ht="15" hidden="false" customHeight="false" outlineLevel="0" collapsed="false">
      <c r="A639" s="8"/>
      <c r="B639" s="143" t="s">
        <v>1123</v>
      </c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144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134" t="n">
        <v>0</v>
      </c>
    </row>
    <row r="640" customFormat="false" ht="15" hidden="false" customHeight="false" outlineLevel="0" collapsed="false">
      <c r="A640" s="14"/>
      <c r="B640" s="48" t="s">
        <v>1124</v>
      </c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1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2" t="n">
        <v>0</v>
      </c>
    </row>
    <row r="641" customFormat="false" ht="15" hidden="false" customHeight="false" outlineLevel="0" collapsed="false">
      <c r="A641" s="8"/>
      <c r="B641" s="143" t="s">
        <v>1125</v>
      </c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144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134" t="n">
        <v>0</v>
      </c>
    </row>
    <row r="642" customFormat="false" ht="15" hidden="false" customHeight="false" outlineLevel="0" collapsed="false">
      <c r="A642" s="14"/>
      <c r="B642" s="48" t="s">
        <v>1126</v>
      </c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1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2" t="n">
        <v>0</v>
      </c>
    </row>
    <row r="643" customFormat="false" ht="15" hidden="false" customHeight="false" outlineLevel="0" collapsed="false">
      <c r="A643" s="8"/>
      <c r="B643" s="143" t="s">
        <v>1127</v>
      </c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144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134" t="n">
        <v>0</v>
      </c>
    </row>
    <row r="644" customFormat="false" ht="15" hidden="false" customHeight="false" outlineLevel="0" collapsed="false">
      <c r="A644" s="14"/>
      <c r="B644" s="48" t="s">
        <v>1128</v>
      </c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1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2" t="n">
        <v>0</v>
      </c>
    </row>
    <row r="645" customFormat="false" ht="15" hidden="false" customHeight="false" outlineLevel="0" collapsed="false">
      <c r="A645" s="8"/>
      <c r="B645" s="143" t="s">
        <v>1129</v>
      </c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144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134" t="n">
        <v>0</v>
      </c>
    </row>
    <row r="646" customFormat="false" ht="15" hidden="false" customHeight="false" outlineLevel="0" collapsed="false">
      <c r="A646" s="14"/>
      <c r="B646" s="48" t="s">
        <v>1130</v>
      </c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1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2" t="n">
        <v>0</v>
      </c>
    </row>
    <row r="647" customFormat="false" ht="15" hidden="false" customHeight="false" outlineLevel="0" collapsed="false">
      <c r="A647" s="8"/>
      <c r="B647" s="143" t="s">
        <v>1131</v>
      </c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144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134" t="n">
        <v>0</v>
      </c>
    </row>
    <row r="648" customFormat="false" ht="15" hidden="false" customHeight="false" outlineLevel="0" collapsed="false">
      <c r="A648" s="14"/>
      <c r="B648" s="48" t="s">
        <v>1132</v>
      </c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1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2" t="n">
        <v>0</v>
      </c>
    </row>
    <row r="649" customFormat="false" ht="15" hidden="false" customHeight="false" outlineLevel="0" collapsed="false">
      <c r="A649" s="8"/>
      <c r="B649" s="143" t="s">
        <v>1133</v>
      </c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144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134" t="n">
        <v>0</v>
      </c>
    </row>
    <row r="650" customFormat="false" ht="15" hidden="false" customHeight="false" outlineLevel="0" collapsed="false">
      <c r="A650" s="14"/>
      <c r="B650" s="48" t="s">
        <v>1134</v>
      </c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1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2" t="n">
        <v>0</v>
      </c>
    </row>
    <row r="651" customFormat="false" ht="15" hidden="false" customHeight="false" outlineLevel="0" collapsed="false">
      <c r="A651" s="8"/>
      <c r="B651" s="143" t="s">
        <v>1135</v>
      </c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144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134" t="n">
        <v>0</v>
      </c>
    </row>
    <row r="652" customFormat="false" ht="15" hidden="false" customHeight="false" outlineLevel="0" collapsed="false">
      <c r="A652" s="14"/>
      <c r="B652" s="48" t="s">
        <v>1136</v>
      </c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1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2" t="n">
        <v>0</v>
      </c>
    </row>
    <row r="653" customFormat="false" ht="15" hidden="false" customHeight="false" outlineLevel="0" collapsed="false">
      <c r="A653" s="8"/>
      <c r="B653" s="143" t="s">
        <v>1137</v>
      </c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144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134" t="n">
        <v>0</v>
      </c>
    </row>
    <row r="654" customFormat="false" ht="15" hidden="false" customHeight="false" outlineLevel="0" collapsed="false">
      <c r="A654" s="14"/>
      <c r="B654" s="48" t="s">
        <v>1138</v>
      </c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1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2" t="n">
        <v>0</v>
      </c>
    </row>
    <row r="655" customFormat="false" ht="15" hidden="false" customHeight="false" outlineLevel="0" collapsed="false">
      <c r="A655" s="8"/>
      <c r="B655" s="143" t="s">
        <v>1139</v>
      </c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144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134" t="n">
        <v>0</v>
      </c>
    </row>
    <row r="656" customFormat="false" ht="15" hidden="false" customHeight="false" outlineLevel="0" collapsed="false">
      <c r="A656" s="14"/>
      <c r="B656" s="48" t="s">
        <v>422</v>
      </c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1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2" t="n">
        <v>-1840499</v>
      </c>
    </row>
    <row r="657" customFormat="false" ht="15" hidden="false" customHeight="false" outlineLevel="0" collapsed="false">
      <c r="A657" s="8"/>
      <c r="B657" s="143" t="s">
        <v>1140</v>
      </c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144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134" t="n">
        <v>-1840499</v>
      </c>
    </row>
    <row r="658" customFormat="false" ht="15" hidden="false" customHeight="false" outlineLevel="0" collapsed="false">
      <c r="A658" s="14"/>
      <c r="B658" s="48" t="s">
        <v>105</v>
      </c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1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2" t="n">
        <v>-3590549.89</v>
      </c>
    </row>
    <row r="659" customFormat="false" ht="15" hidden="false" customHeight="false" outlineLevel="0" collapsed="false">
      <c r="A659" s="14"/>
      <c r="B659" s="14"/>
      <c r="C659" s="48" t="s">
        <v>106</v>
      </c>
      <c r="D659" s="14"/>
      <c r="E659" s="14"/>
      <c r="F659" s="14"/>
      <c r="G659" s="14"/>
      <c r="H659" s="14"/>
      <c r="I659" s="14"/>
      <c r="J659" s="14"/>
      <c r="K659" s="14"/>
      <c r="L659" s="14"/>
      <c r="M659" s="141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2" t="n">
        <v>-20.65</v>
      </c>
    </row>
    <row r="660" customFormat="false" ht="15" hidden="false" customHeight="false" outlineLevel="0" collapsed="false">
      <c r="A660" s="14"/>
      <c r="B660" s="14"/>
      <c r="C660" s="14"/>
      <c r="D660" s="48" t="s">
        <v>107</v>
      </c>
      <c r="E660" s="14"/>
      <c r="F660" s="14"/>
      <c r="G660" s="14"/>
      <c r="H660" s="14"/>
      <c r="I660" s="14"/>
      <c r="J660" s="14"/>
      <c r="K660" s="14"/>
      <c r="L660" s="14"/>
      <c r="M660" s="141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2" t="n">
        <v>-0.65</v>
      </c>
    </row>
    <row r="661" customFormat="false" ht="15.75" hidden="false" customHeight="false" outlineLevel="0" collapsed="false">
      <c r="A661" s="76"/>
      <c r="B661" s="76"/>
      <c r="C661" s="76"/>
      <c r="D661" s="76"/>
      <c r="E661" s="8"/>
      <c r="F661" s="8"/>
      <c r="G661" s="143" t="s">
        <v>543</v>
      </c>
      <c r="H661" s="8"/>
      <c r="I661" s="145" t="n">
        <v>43228</v>
      </c>
      <c r="J661" s="8"/>
      <c r="K661" s="143" t="s">
        <v>1141</v>
      </c>
      <c r="L661" s="8"/>
      <c r="M661" s="144"/>
      <c r="N661" s="8"/>
      <c r="O661" s="8"/>
      <c r="P661" s="8"/>
      <c r="Q661" s="143" t="s">
        <v>1142</v>
      </c>
      <c r="R661" s="8"/>
      <c r="S661" s="143" t="s">
        <v>374</v>
      </c>
      <c r="T661" s="8"/>
      <c r="U661" s="146"/>
      <c r="V661" s="8"/>
      <c r="W661" s="135" t="n">
        <v>1.2</v>
      </c>
      <c r="X661" s="8"/>
      <c r="Y661" s="135" t="n">
        <v>-1.85</v>
      </c>
    </row>
    <row r="662" customFormat="false" ht="15" hidden="false" customHeight="false" outlineLevel="0" collapsed="false">
      <c r="A662" s="8"/>
      <c r="B662" s="8"/>
      <c r="C662" s="8"/>
      <c r="D662" s="143" t="s">
        <v>1143</v>
      </c>
      <c r="E662" s="8"/>
      <c r="F662" s="8"/>
      <c r="G662" s="8"/>
      <c r="H662" s="8"/>
      <c r="I662" s="8"/>
      <c r="J662" s="8"/>
      <c r="K662" s="8"/>
      <c r="L662" s="8"/>
      <c r="M662" s="144"/>
      <c r="N662" s="8"/>
      <c r="O662" s="8"/>
      <c r="P662" s="8"/>
      <c r="Q662" s="8"/>
      <c r="R662" s="8"/>
      <c r="S662" s="8"/>
      <c r="T662" s="8"/>
      <c r="U662" s="134" t="n">
        <v>0</v>
      </c>
      <c r="V662" s="8"/>
      <c r="W662" s="134" t="n">
        <v>1.2</v>
      </c>
      <c r="X662" s="8"/>
      <c r="Y662" s="134" t="n">
        <v>-1.85</v>
      </c>
    </row>
    <row r="663" customFormat="false" ht="15" hidden="false" customHeight="false" outlineLevel="0" collapsed="false">
      <c r="A663" s="14"/>
      <c r="B663" s="14"/>
      <c r="C663" s="14"/>
      <c r="D663" s="48" t="s">
        <v>109</v>
      </c>
      <c r="E663" s="14"/>
      <c r="F663" s="14"/>
      <c r="G663" s="14"/>
      <c r="H663" s="14"/>
      <c r="I663" s="14"/>
      <c r="J663" s="14"/>
      <c r="K663" s="14"/>
      <c r="L663" s="14"/>
      <c r="M663" s="141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2" t="n">
        <v>-20</v>
      </c>
    </row>
    <row r="664" customFormat="false" ht="15" hidden="false" customHeight="false" outlineLevel="0" collapsed="false">
      <c r="A664" s="8"/>
      <c r="B664" s="8"/>
      <c r="C664" s="8"/>
      <c r="D664" s="143" t="s">
        <v>1144</v>
      </c>
      <c r="E664" s="8"/>
      <c r="F664" s="8"/>
      <c r="G664" s="8"/>
      <c r="H664" s="8"/>
      <c r="I664" s="8"/>
      <c r="J664" s="8"/>
      <c r="K664" s="8"/>
      <c r="L664" s="8"/>
      <c r="M664" s="144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134" t="n">
        <v>-20</v>
      </c>
    </row>
    <row r="665" customFormat="false" ht="15" hidden="false" customHeight="false" outlineLevel="0" collapsed="false">
      <c r="A665" s="14"/>
      <c r="B665" s="14"/>
      <c r="C665" s="14"/>
      <c r="D665" s="48" t="s">
        <v>1145</v>
      </c>
      <c r="E665" s="14"/>
      <c r="F665" s="14"/>
      <c r="G665" s="14"/>
      <c r="H665" s="14"/>
      <c r="I665" s="14"/>
      <c r="J665" s="14"/>
      <c r="K665" s="14"/>
      <c r="L665" s="14"/>
      <c r="M665" s="141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2" t="n">
        <v>0</v>
      </c>
    </row>
    <row r="666" customFormat="false" ht="15" hidden="false" customHeight="false" outlineLevel="0" collapsed="false">
      <c r="A666" s="8"/>
      <c r="B666" s="8"/>
      <c r="C666" s="8"/>
      <c r="D666" s="143" t="s">
        <v>1146</v>
      </c>
      <c r="E666" s="8"/>
      <c r="F666" s="8"/>
      <c r="G666" s="8"/>
      <c r="H666" s="8"/>
      <c r="I666" s="8"/>
      <c r="J666" s="8"/>
      <c r="K666" s="8"/>
      <c r="L666" s="8"/>
      <c r="M666" s="144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134" t="n">
        <v>0</v>
      </c>
    </row>
    <row r="667" customFormat="false" ht="15" hidden="false" customHeight="false" outlineLevel="0" collapsed="false">
      <c r="A667" s="14"/>
      <c r="B667" s="14"/>
      <c r="C667" s="14"/>
      <c r="D667" s="48" t="s">
        <v>110</v>
      </c>
      <c r="E667" s="14"/>
      <c r="F667" s="14"/>
      <c r="G667" s="14"/>
      <c r="H667" s="14"/>
      <c r="I667" s="14"/>
      <c r="J667" s="14"/>
      <c r="K667" s="14"/>
      <c r="L667" s="14"/>
      <c r="M667" s="141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2" t="n">
        <v>0</v>
      </c>
    </row>
    <row r="668" customFormat="false" ht="15.75" hidden="false" customHeight="false" outlineLevel="0" collapsed="false">
      <c r="A668" s="8"/>
      <c r="B668" s="8"/>
      <c r="C668" s="8"/>
      <c r="D668" s="143" t="s">
        <v>1147</v>
      </c>
      <c r="E668" s="8"/>
      <c r="F668" s="8"/>
      <c r="G668" s="8"/>
      <c r="H668" s="8"/>
      <c r="I668" s="8"/>
      <c r="J668" s="8"/>
      <c r="K668" s="8"/>
      <c r="L668" s="8"/>
      <c r="M668" s="144"/>
      <c r="N668" s="8"/>
      <c r="O668" s="8"/>
      <c r="P668" s="8"/>
      <c r="Q668" s="8"/>
      <c r="R668" s="8"/>
      <c r="S668" s="8"/>
      <c r="T668" s="8"/>
      <c r="U668" s="146"/>
      <c r="V668" s="8"/>
      <c r="W668" s="146"/>
      <c r="X668" s="8"/>
      <c r="Y668" s="135" t="n">
        <v>0</v>
      </c>
    </row>
    <row r="669" customFormat="false" ht="15" hidden="false" customHeight="false" outlineLevel="0" collapsed="false">
      <c r="A669" s="8"/>
      <c r="B669" s="8"/>
      <c r="C669" s="143" t="s">
        <v>111</v>
      </c>
      <c r="D669" s="8"/>
      <c r="E669" s="8"/>
      <c r="F669" s="8"/>
      <c r="G669" s="8"/>
      <c r="H669" s="8"/>
      <c r="I669" s="8"/>
      <c r="J669" s="8"/>
      <c r="K669" s="8"/>
      <c r="L669" s="8"/>
      <c r="M669" s="144"/>
      <c r="N669" s="8"/>
      <c r="O669" s="8"/>
      <c r="P669" s="8"/>
      <c r="Q669" s="8"/>
      <c r="R669" s="8"/>
      <c r="S669" s="8"/>
      <c r="T669" s="8"/>
      <c r="U669" s="134" t="n">
        <v>0</v>
      </c>
      <c r="V669" s="8"/>
      <c r="W669" s="134" t="n">
        <v>1.2</v>
      </c>
      <c r="X669" s="8"/>
      <c r="Y669" s="134" t="n">
        <v>-21.85</v>
      </c>
    </row>
    <row r="670" customFormat="false" ht="15" hidden="false" customHeight="false" outlineLevel="0" collapsed="false">
      <c r="A670" s="14"/>
      <c r="B670" s="14"/>
      <c r="C670" s="48" t="s">
        <v>112</v>
      </c>
      <c r="D670" s="14"/>
      <c r="E670" s="14"/>
      <c r="F670" s="14"/>
      <c r="G670" s="14"/>
      <c r="H670" s="14"/>
      <c r="I670" s="14"/>
      <c r="J670" s="14"/>
      <c r="K670" s="14"/>
      <c r="L670" s="14"/>
      <c r="M670" s="141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2" t="n">
        <v>-1341.66</v>
      </c>
    </row>
    <row r="671" customFormat="false" ht="15" hidden="false" customHeight="false" outlineLevel="0" collapsed="false">
      <c r="A671" s="8"/>
      <c r="B671" s="8"/>
      <c r="C671" s="143" t="s">
        <v>1148</v>
      </c>
      <c r="D671" s="8"/>
      <c r="E671" s="8"/>
      <c r="F671" s="8"/>
      <c r="G671" s="8"/>
      <c r="H671" s="8"/>
      <c r="I671" s="8"/>
      <c r="J671" s="8"/>
      <c r="K671" s="8"/>
      <c r="L671" s="8"/>
      <c r="M671" s="144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134" t="n">
        <v>-1341.66</v>
      </c>
    </row>
    <row r="672" customFormat="false" ht="15" hidden="false" customHeight="false" outlineLevel="0" collapsed="false">
      <c r="A672" s="14"/>
      <c r="B672" s="14"/>
      <c r="C672" s="48" t="s">
        <v>114</v>
      </c>
      <c r="D672" s="14"/>
      <c r="E672" s="14"/>
      <c r="F672" s="14"/>
      <c r="G672" s="14"/>
      <c r="H672" s="14"/>
      <c r="I672" s="14"/>
      <c r="J672" s="14"/>
      <c r="K672" s="14"/>
      <c r="L672" s="14"/>
      <c r="M672" s="141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2" t="n">
        <v>-63597.73</v>
      </c>
    </row>
    <row r="673" customFormat="false" ht="15" hidden="false" customHeight="false" outlineLevel="0" collapsed="false">
      <c r="A673" s="14"/>
      <c r="B673" s="14"/>
      <c r="C673" s="14"/>
      <c r="D673" s="48" t="s">
        <v>115</v>
      </c>
      <c r="E673" s="14"/>
      <c r="F673" s="14"/>
      <c r="G673" s="14"/>
      <c r="H673" s="14"/>
      <c r="I673" s="14"/>
      <c r="J673" s="14"/>
      <c r="K673" s="14"/>
      <c r="L673" s="14"/>
      <c r="M673" s="141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2" t="n">
        <v>-23230.2</v>
      </c>
    </row>
    <row r="674" customFormat="false" ht="15" hidden="false" customHeight="false" outlineLevel="0" collapsed="false">
      <c r="A674" s="8"/>
      <c r="B674" s="8"/>
      <c r="C674" s="8"/>
      <c r="D674" s="8"/>
      <c r="E674" s="8"/>
      <c r="F674" s="8"/>
      <c r="G674" s="143" t="s">
        <v>543</v>
      </c>
      <c r="H674" s="8"/>
      <c r="I674" s="145" t="n">
        <v>43221</v>
      </c>
      <c r="J674" s="8"/>
      <c r="K674" s="143" t="s">
        <v>530</v>
      </c>
      <c r="L674" s="8"/>
      <c r="M674" s="144"/>
      <c r="N674" s="8"/>
      <c r="O674" s="143" t="s">
        <v>654</v>
      </c>
      <c r="P674" s="8"/>
      <c r="Q674" s="143" t="s">
        <v>1149</v>
      </c>
      <c r="R674" s="8"/>
      <c r="S674" s="143" t="s">
        <v>376</v>
      </c>
      <c r="T674" s="8"/>
      <c r="U674" s="8"/>
      <c r="V674" s="8"/>
      <c r="W674" s="134" t="n">
        <v>140.5</v>
      </c>
      <c r="X674" s="8"/>
      <c r="Y674" s="134" t="n">
        <v>-23370.7</v>
      </c>
    </row>
    <row r="675" customFormat="false" ht="15" hidden="false" customHeight="false" outlineLevel="0" collapsed="false">
      <c r="A675" s="8"/>
      <c r="B675" s="8"/>
      <c r="C675" s="8"/>
      <c r="D675" s="8"/>
      <c r="E675" s="8"/>
      <c r="F675" s="8"/>
      <c r="G675" s="143" t="s">
        <v>543</v>
      </c>
      <c r="H675" s="8"/>
      <c r="I675" s="145" t="n">
        <v>43222</v>
      </c>
      <c r="J675" s="8"/>
      <c r="K675" s="143" t="s">
        <v>530</v>
      </c>
      <c r="L675" s="8"/>
      <c r="M675" s="144"/>
      <c r="N675" s="8"/>
      <c r="O675" s="143" t="s">
        <v>654</v>
      </c>
      <c r="P675" s="8"/>
      <c r="Q675" s="143" t="s">
        <v>1149</v>
      </c>
      <c r="R675" s="8"/>
      <c r="S675" s="143" t="s">
        <v>376</v>
      </c>
      <c r="T675" s="8"/>
      <c r="U675" s="8"/>
      <c r="V675" s="8"/>
      <c r="W675" s="134" t="n">
        <v>90.5</v>
      </c>
      <c r="X675" s="8"/>
      <c r="Y675" s="134" t="n">
        <v>-23461.2</v>
      </c>
    </row>
    <row r="676" customFormat="false" ht="15" hidden="false" customHeight="false" outlineLevel="0" collapsed="false">
      <c r="A676" s="8"/>
      <c r="B676" s="8"/>
      <c r="C676" s="8"/>
      <c r="D676" s="8"/>
      <c r="E676" s="8"/>
      <c r="F676" s="8"/>
      <c r="G676" s="143" t="s">
        <v>543</v>
      </c>
      <c r="H676" s="8"/>
      <c r="I676" s="145" t="n">
        <v>43223</v>
      </c>
      <c r="J676" s="8"/>
      <c r="K676" s="143" t="s">
        <v>530</v>
      </c>
      <c r="L676" s="8"/>
      <c r="M676" s="144"/>
      <c r="N676" s="8"/>
      <c r="O676" s="143" t="s">
        <v>654</v>
      </c>
      <c r="P676" s="8"/>
      <c r="Q676" s="143" t="s">
        <v>1149</v>
      </c>
      <c r="R676" s="8"/>
      <c r="S676" s="143" t="s">
        <v>376</v>
      </c>
      <c r="T676" s="8"/>
      <c r="U676" s="8"/>
      <c r="V676" s="8"/>
      <c r="W676" s="134" t="n">
        <v>201.75</v>
      </c>
      <c r="X676" s="8"/>
      <c r="Y676" s="134" t="n">
        <v>-23662.95</v>
      </c>
    </row>
    <row r="677" customFormat="false" ht="15" hidden="false" customHeight="false" outlineLevel="0" collapsed="false">
      <c r="A677" s="8"/>
      <c r="B677" s="8"/>
      <c r="C677" s="8"/>
      <c r="D677" s="8"/>
      <c r="E677" s="8"/>
      <c r="F677" s="8"/>
      <c r="G677" s="143" t="s">
        <v>543</v>
      </c>
      <c r="H677" s="8"/>
      <c r="I677" s="145" t="n">
        <v>43224</v>
      </c>
      <c r="J677" s="8"/>
      <c r="K677" s="143" t="s">
        <v>530</v>
      </c>
      <c r="L677" s="8"/>
      <c r="M677" s="144"/>
      <c r="N677" s="8"/>
      <c r="O677" s="143" t="s">
        <v>654</v>
      </c>
      <c r="P677" s="8"/>
      <c r="Q677" s="143" t="s">
        <v>1149</v>
      </c>
      <c r="R677" s="8"/>
      <c r="S677" s="143" t="s">
        <v>376</v>
      </c>
      <c r="T677" s="8"/>
      <c r="U677" s="8"/>
      <c r="V677" s="8"/>
      <c r="W677" s="134" t="n">
        <v>137.5</v>
      </c>
      <c r="X677" s="8"/>
      <c r="Y677" s="134" t="n">
        <v>-23800.45</v>
      </c>
    </row>
    <row r="678" customFormat="false" ht="15" hidden="false" customHeight="false" outlineLevel="0" collapsed="false">
      <c r="A678" s="8"/>
      <c r="B678" s="8"/>
      <c r="C678" s="8"/>
      <c r="D678" s="8"/>
      <c r="E678" s="8"/>
      <c r="F678" s="8"/>
      <c r="G678" s="143" t="s">
        <v>543</v>
      </c>
      <c r="H678" s="8"/>
      <c r="I678" s="145" t="n">
        <v>43227</v>
      </c>
      <c r="J678" s="8"/>
      <c r="K678" s="143" t="s">
        <v>530</v>
      </c>
      <c r="L678" s="8"/>
      <c r="M678" s="144"/>
      <c r="N678" s="8"/>
      <c r="O678" s="143" t="s">
        <v>654</v>
      </c>
      <c r="P678" s="8"/>
      <c r="Q678" s="143" t="s">
        <v>1149</v>
      </c>
      <c r="R678" s="8"/>
      <c r="S678" s="143" t="s">
        <v>376</v>
      </c>
      <c r="T678" s="8"/>
      <c r="U678" s="8"/>
      <c r="V678" s="8"/>
      <c r="W678" s="134" t="n">
        <v>42</v>
      </c>
      <c r="X678" s="8"/>
      <c r="Y678" s="134" t="n">
        <v>-23842.45</v>
      </c>
    </row>
    <row r="679" customFormat="false" ht="15" hidden="false" customHeight="false" outlineLevel="0" collapsed="false">
      <c r="A679" s="8"/>
      <c r="B679" s="8"/>
      <c r="C679" s="8"/>
      <c r="D679" s="8"/>
      <c r="E679" s="8"/>
      <c r="F679" s="8"/>
      <c r="G679" s="143" t="s">
        <v>543</v>
      </c>
      <c r="H679" s="8"/>
      <c r="I679" s="145" t="n">
        <v>43228</v>
      </c>
      <c r="J679" s="8"/>
      <c r="K679" s="143" t="s">
        <v>530</v>
      </c>
      <c r="L679" s="8"/>
      <c r="M679" s="144"/>
      <c r="N679" s="8"/>
      <c r="O679" s="143" t="s">
        <v>654</v>
      </c>
      <c r="P679" s="8"/>
      <c r="Q679" s="143" t="s">
        <v>1149</v>
      </c>
      <c r="R679" s="8"/>
      <c r="S679" s="143" t="s">
        <v>376</v>
      </c>
      <c r="T679" s="8"/>
      <c r="U679" s="8"/>
      <c r="V679" s="8"/>
      <c r="W679" s="134" t="n">
        <v>25</v>
      </c>
      <c r="X679" s="8"/>
      <c r="Y679" s="134" t="n">
        <v>-23867.45</v>
      </c>
    </row>
    <row r="680" customFormat="false" ht="15" hidden="false" customHeight="false" outlineLevel="0" collapsed="false">
      <c r="A680" s="8"/>
      <c r="B680" s="8"/>
      <c r="C680" s="8"/>
      <c r="D680" s="8"/>
      <c r="E680" s="8"/>
      <c r="F680" s="8"/>
      <c r="G680" s="143" t="s">
        <v>543</v>
      </c>
      <c r="H680" s="8"/>
      <c r="I680" s="145" t="n">
        <v>43229</v>
      </c>
      <c r="J680" s="8"/>
      <c r="K680" s="143" t="s">
        <v>530</v>
      </c>
      <c r="L680" s="8"/>
      <c r="M680" s="144"/>
      <c r="N680" s="8"/>
      <c r="O680" s="143" t="s">
        <v>654</v>
      </c>
      <c r="P680" s="8"/>
      <c r="Q680" s="143" t="s">
        <v>1149</v>
      </c>
      <c r="R680" s="8"/>
      <c r="S680" s="143" t="s">
        <v>376</v>
      </c>
      <c r="T680" s="8"/>
      <c r="U680" s="8"/>
      <c r="V680" s="8"/>
      <c r="W680" s="134" t="n">
        <v>145.5</v>
      </c>
      <c r="X680" s="8"/>
      <c r="Y680" s="134" t="n">
        <v>-24012.95</v>
      </c>
    </row>
    <row r="681" customFormat="false" ht="15" hidden="false" customHeight="false" outlineLevel="0" collapsed="false">
      <c r="A681" s="8"/>
      <c r="B681" s="8"/>
      <c r="C681" s="8"/>
      <c r="D681" s="8"/>
      <c r="E681" s="8"/>
      <c r="F681" s="8"/>
      <c r="G681" s="143" t="s">
        <v>543</v>
      </c>
      <c r="H681" s="8"/>
      <c r="I681" s="145" t="n">
        <v>43230</v>
      </c>
      <c r="J681" s="8"/>
      <c r="K681" s="143" t="s">
        <v>530</v>
      </c>
      <c r="L681" s="8"/>
      <c r="M681" s="144"/>
      <c r="N681" s="8"/>
      <c r="O681" s="143" t="s">
        <v>654</v>
      </c>
      <c r="P681" s="8"/>
      <c r="Q681" s="143" t="s">
        <v>1149</v>
      </c>
      <c r="R681" s="8"/>
      <c r="S681" s="143" t="s">
        <v>376</v>
      </c>
      <c r="T681" s="8"/>
      <c r="U681" s="8"/>
      <c r="V681" s="8"/>
      <c r="W681" s="134" t="n">
        <v>137.5</v>
      </c>
      <c r="X681" s="8"/>
      <c r="Y681" s="134" t="n">
        <v>-24150.45</v>
      </c>
    </row>
    <row r="682" customFormat="false" ht="15" hidden="false" customHeight="false" outlineLevel="0" collapsed="false">
      <c r="A682" s="8"/>
      <c r="B682" s="8"/>
      <c r="C682" s="8"/>
      <c r="D682" s="8"/>
      <c r="E682" s="8"/>
      <c r="F682" s="8"/>
      <c r="G682" s="143" t="s">
        <v>543</v>
      </c>
      <c r="H682" s="8"/>
      <c r="I682" s="145" t="n">
        <v>43231</v>
      </c>
      <c r="J682" s="8"/>
      <c r="K682" s="143" t="s">
        <v>530</v>
      </c>
      <c r="L682" s="8"/>
      <c r="M682" s="144"/>
      <c r="N682" s="8"/>
      <c r="O682" s="143" t="s">
        <v>654</v>
      </c>
      <c r="P682" s="8"/>
      <c r="Q682" s="143" t="s">
        <v>1149</v>
      </c>
      <c r="R682" s="8"/>
      <c r="S682" s="143" t="s">
        <v>376</v>
      </c>
      <c r="T682" s="8"/>
      <c r="U682" s="8"/>
      <c r="V682" s="8"/>
      <c r="W682" s="134" t="n">
        <v>126</v>
      </c>
      <c r="X682" s="8"/>
      <c r="Y682" s="134" t="n">
        <v>-24276.45</v>
      </c>
    </row>
    <row r="683" customFormat="false" ht="15" hidden="false" customHeight="false" outlineLevel="0" collapsed="false">
      <c r="A683" s="8"/>
      <c r="B683" s="8"/>
      <c r="C683" s="8"/>
      <c r="D683" s="8"/>
      <c r="E683" s="8"/>
      <c r="F683" s="8"/>
      <c r="G683" s="143" t="s">
        <v>543</v>
      </c>
      <c r="H683" s="8"/>
      <c r="I683" s="145" t="n">
        <v>43234</v>
      </c>
      <c r="J683" s="8"/>
      <c r="K683" s="143" t="s">
        <v>530</v>
      </c>
      <c r="L683" s="8"/>
      <c r="M683" s="144"/>
      <c r="N683" s="8"/>
      <c r="O683" s="143" t="s">
        <v>654</v>
      </c>
      <c r="P683" s="8"/>
      <c r="Q683" s="143" t="s">
        <v>1149</v>
      </c>
      <c r="R683" s="8"/>
      <c r="S683" s="143" t="s">
        <v>376</v>
      </c>
      <c r="T683" s="8"/>
      <c r="U683" s="8"/>
      <c r="V683" s="8"/>
      <c r="W683" s="134" t="n">
        <v>40</v>
      </c>
      <c r="X683" s="8"/>
      <c r="Y683" s="134" t="n">
        <v>-24316.45</v>
      </c>
    </row>
    <row r="684" customFormat="false" ht="15" hidden="false" customHeight="false" outlineLevel="0" collapsed="false">
      <c r="A684" s="8"/>
      <c r="B684" s="8"/>
      <c r="C684" s="8"/>
      <c r="D684" s="8"/>
      <c r="E684" s="8"/>
      <c r="F684" s="8"/>
      <c r="G684" s="143" t="s">
        <v>839</v>
      </c>
      <c r="H684" s="8"/>
      <c r="I684" s="145" t="n">
        <v>43235</v>
      </c>
      <c r="J684" s="8"/>
      <c r="K684" s="143" t="s">
        <v>955</v>
      </c>
      <c r="L684" s="8"/>
      <c r="M684" s="144"/>
      <c r="N684" s="8"/>
      <c r="O684" s="143" t="s">
        <v>665</v>
      </c>
      <c r="P684" s="8"/>
      <c r="Q684" s="143" t="s">
        <v>1150</v>
      </c>
      <c r="R684" s="8"/>
      <c r="S684" s="143" t="s">
        <v>409</v>
      </c>
      <c r="T684" s="8"/>
      <c r="U684" s="134" t="n">
        <v>64.4</v>
      </c>
      <c r="V684" s="8"/>
      <c r="W684" s="8"/>
      <c r="X684" s="8"/>
      <c r="Y684" s="134" t="n">
        <v>-24252.05</v>
      </c>
    </row>
    <row r="685" customFormat="false" ht="15" hidden="false" customHeight="false" outlineLevel="0" collapsed="false">
      <c r="A685" s="8"/>
      <c r="B685" s="8"/>
      <c r="C685" s="8"/>
      <c r="D685" s="8"/>
      <c r="E685" s="8"/>
      <c r="F685" s="8"/>
      <c r="G685" s="143" t="s">
        <v>543</v>
      </c>
      <c r="H685" s="8"/>
      <c r="I685" s="145" t="n">
        <v>43235</v>
      </c>
      <c r="J685" s="8"/>
      <c r="K685" s="143" t="s">
        <v>530</v>
      </c>
      <c r="L685" s="8"/>
      <c r="M685" s="144"/>
      <c r="N685" s="8"/>
      <c r="O685" s="143" t="s">
        <v>654</v>
      </c>
      <c r="P685" s="8"/>
      <c r="Q685" s="143" t="s">
        <v>1149</v>
      </c>
      <c r="R685" s="8"/>
      <c r="S685" s="143" t="s">
        <v>376</v>
      </c>
      <c r="T685" s="8"/>
      <c r="U685" s="8"/>
      <c r="V685" s="8"/>
      <c r="W685" s="134" t="n">
        <v>40</v>
      </c>
      <c r="X685" s="8"/>
      <c r="Y685" s="134" t="n">
        <v>-24292.05</v>
      </c>
    </row>
    <row r="686" customFormat="false" ht="15" hidden="false" customHeight="false" outlineLevel="0" collapsed="false">
      <c r="A686" s="8"/>
      <c r="B686" s="8"/>
      <c r="C686" s="8"/>
      <c r="D686" s="8"/>
      <c r="E686" s="8"/>
      <c r="F686" s="8"/>
      <c r="G686" s="143" t="s">
        <v>543</v>
      </c>
      <c r="H686" s="8"/>
      <c r="I686" s="145" t="n">
        <v>43236</v>
      </c>
      <c r="J686" s="8"/>
      <c r="K686" s="143" t="s">
        <v>530</v>
      </c>
      <c r="L686" s="8"/>
      <c r="M686" s="144"/>
      <c r="N686" s="8"/>
      <c r="O686" s="143" t="s">
        <v>654</v>
      </c>
      <c r="P686" s="8"/>
      <c r="Q686" s="143" t="s">
        <v>1149</v>
      </c>
      <c r="R686" s="8"/>
      <c r="S686" s="143" t="s">
        <v>376</v>
      </c>
      <c r="T686" s="8"/>
      <c r="U686" s="8"/>
      <c r="V686" s="8"/>
      <c r="W686" s="134" t="n">
        <v>131.5</v>
      </c>
      <c r="X686" s="8"/>
      <c r="Y686" s="134" t="n">
        <v>-24423.55</v>
      </c>
    </row>
    <row r="687" customFormat="false" ht="15" hidden="false" customHeight="false" outlineLevel="0" collapsed="false">
      <c r="A687" s="8"/>
      <c r="B687" s="8"/>
      <c r="C687" s="8"/>
      <c r="D687" s="8"/>
      <c r="E687" s="8"/>
      <c r="F687" s="8"/>
      <c r="G687" s="143" t="s">
        <v>543</v>
      </c>
      <c r="H687" s="8"/>
      <c r="I687" s="145" t="n">
        <v>43237</v>
      </c>
      <c r="J687" s="8"/>
      <c r="K687" s="143" t="s">
        <v>530</v>
      </c>
      <c r="L687" s="8"/>
      <c r="M687" s="144"/>
      <c r="N687" s="8"/>
      <c r="O687" s="143" t="s">
        <v>654</v>
      </c>
      <c r="P687" s="8"/>
      <c r="Q687" s="143" t="s">
        <v>1149</v>
      </c>
      <c r="R687" s="8"/>
      <c r="S687" s="143" t="s">
        <v>376</v>
      </c>
      <c r="T687" s="8"/>
      <c r="U687" s="8"/>
      <c r="V687" s="8"/>
      <c r="W687" s="134" t="n">
        <v>120.5</v>
      </c>
      <c r="X687" s="8"/>
      <c r="Y687" s="134" t="n">
        <v>-24544.05</v>
      </c>
    </row>
    <row r="688" customFormat="false" ht="15" hidden="false" customHeight="false" outlineLevel="0" collapsed="false">
      <c r="A688" s="8"/>
      <c r="B688" s="8"/>
      <c r="C688" s="8"/>
      <c r="D688" s="8"/>
      <c r="E688" s="8"/>
      <c r="F688" s="8"/>
      <c r="G688" s="143" t="s">
        <v>543</v>
      </c>
      <c r="H688" s="8"/>
      <c r="I688" s="145" t="n">
        <v>43238</v>
      </c>
      <c r="J688" s="8"/>
      <c r="K688" s="143" t="s">
        <v>530</v>
      </c>
      <c r="L688" s="8"/>
      <c r="M688" s="144"/>
      <c r="N688" s="8"/>
      <c r="O688" s="143" t="s">
        <v>654</v>
      </c>
      <c r="P688" s="8"/>
      <c r="Q688" s="143" t="s">
        <v>1149</v>
      </c>
      <c r="R688" s="8"/>
      <c r="S688" s="143" t="s">
        <v>376</v>
      </c>
      <c r="T688" s="8"/>
      <c r="U688" s="8"/>
      <c r="V688" s="8"/>
      <c r="W688" s="134" t="n">
        <v>63</v>
      </c>
      <c r="X688" s="8"/>
      <c r="Y688" s="134" t="n">
        <v>-24607.05</v>
      </c>
    </row>
    <row r="689" customFormat="false" ht="15" hidden="false" customHeight="false" outlineLevel="0" collapsed="false">
      <c r="A689" s="8"/>
      <c r="B689" s="8"/>
      <c r="C689" s="8"/>
      <c r="D689" s="8"/>
      <c r="E689" s="8"/>
      <c r="F689" s="8"/>
      <c r="G689" s="143" t="s">
        <v>543</v>
      </c>
      <c r="H689" s="8"/>
      <c r="I689" s="145" t="n">
        <v>43241</v>
      </c>
      <c r="J689" s="8"/>
      <c r="K689" s="143" t="s">
        <v>530</v>
      </c>
      <c r="L689" s="8"/>
      <c r="M689" s="144"/>
      <c r="N689" s="8"/>
      <c r="O689" s="143" t="s">
        <v>654</v>
      </c>
      <c r="P689" s="8"/>
      <c r="Q689" s="143" t="s">
        <v>1149</v>
      </c>
      <c r="R689" s="8"/>
      <c r="S689" s="143" t="s">
        <v>376</v>
      </c>
      <c r="T689" s="8"/>
      <c r="U689" s="8"/>
      <c r="V689" s="8"/>
      <c r="W689" s="134" t="n">
        <v>22</v>
      </c>
      <c r="X689" s="8"/>
      <c r="Y689" s="134" t="n">
        <v>-24629.05</v>
      </c>
    </row>
    <row r="690" customFormat="false" ht="15" hidden="false" customHeight="false" outlineLevel="0" collapsed="false">
      <c r="A690" s="8"/>
      <c r="B690" s="8"/>
      <c r="C690" s="8"/>
      <c r="D690" s="8"/>
      <c r="E690" s="8"/>
      <c r="F690" s="8"/>
      <c r="G690" s="143" t="s">
        <v>543</v>
      </c>
      <c r="H690" s="8"/>
      <c r="I690" s="145" t="n">
        <v>43242</v>
      </c>
      <c r="J690" s="8"/>
      <c r="K690" s="143" t="s">
        <v>530</v>
      </c>
      <c r="L690" s="8"/>
      <c r="M690" s="144"/>
      <c r="N690" s="8"/>
      <c r="O690" s="143" t="s">
        <v>654</v>
      </c>
      <c r="P690" s="8"/>
      <c r="Q690" s="143" t="s">
        <v>1149</v>
      </c>
      <c r="R690" s="8"/>
      <c r="S690" s="143" t="s">
        <v>376</v>
      </c>
      <c r="T690" s="8"/>
      <c r="U690" s="8"/>
      <c r="V690" s="8"/>
      <c r="W690" s="134" t="n">
        <v>35</v>
      </c>
      <c r="X690" s="8"/>
      <c r="Y690" s="134" t="n">
        <v>-24664.05</v>
      </c>
    </row>
    <row r="691" customFormat="false" ht="15" hidden="false" customHeight="false" outlineLevel="0" collapsed="false">
      <c r="A691" s="8"/>
      <c r="B691" s="8"/>
      <c r="C691" s="8"/>
      <c r="D691" s="8"/>
      <c r="E691" s="8"/>
      <c r="F691" s="8"/>
      <c r="G691" s="143" t="s">
        <v>543</v>
      </c>
      <c r="H691" s="8"/>
      <c r="I691" s="145" t="n">
        <v>43243</v>
      </c>
      <c r="J691" s="8"/>
      <c r="K691" s="143" t="s">
        <v>530</v>
      </c>
      <c r="L691" s="8"/>
      <c r="M691" s="144"/>
      <c r="N691" s="8"/>
      <c r="O691" s="143" t="s">
        <v>654</v>
      </c>
      <c r="P691" s="8"/>
      <c r="Q691" s="143" t="s">
        <v>1149</v>
      </c>
      <c r="R691" s="8"/>
      <c r="S691" s="143" t="s">
        <v>376</v>
      </c>
      <c r="T691" s="8"/>
      <c r="U691" s="8"/>
      <c r="V691" s="8"/>
      <c r="W691" s="134" t="n">
        <v>70.5</v>
      </c>
      <c r="X691" s="8"/>
      <c r="Y691" s="134" t="n">
        <v>-24734.55</v>
      </c>
    </row>
    <row r="692" customFormat="false" ht="15" hidden="false" customHeight="false" outlineLevel="0" collapsed="false">
      <c r="A692" s="8"/>
      <c r="B692" s="8"/>
      <c r="C692" s="8"/>
      <c r="D692" s="8"/>
      <c r="E692" s="8"/>
      <c r="F692" s="8"/>
      <c r="G692" s="143" t="s">
        <v>543</v>
      </c>
      <c r="H692" s="8"/>
      <c r="I692" s="145" t="n">
        <v>43244</v>
      </c>
      <c r="J692" s="8"/>
      <c r="K692" s="143" t="s">
        <v>530</v>
      </c>
      <c r="L692" s="8"/>
      <c r="M692" s="144"/>
      <c r="N692" s="8"/>
      <c r="O692" s="143" t="s">
        <v>654</v>
      </c>
      <c r="P692" s="8"/>
      <c r="Q692" s="143" t="s">
        <v>1149</v>
      </c>
      <c r="R692" s="8"/>
      <c r="S692" s="143" t="s">
        <v>376</v>
      </c>
      <c r="T692" s="8"/>
      <c r="U692" s="8"/>
      <c r="V692" s="8"/>
      <c r="W692" s="134" t="n">
        <v>6.5</v>
      </c>
      <c r="X692" s="8"/>
      <c r="Y692" s="134" t="n">
        <v>-24741.05</v>
      </c>
    </row>
    <row r="693" customFormat="false" ht="15" hidden="false" customHeight="false" outlineLevel="0" collapsed="false">
      <c r="A693" s="8"/>
      <c r="B693" s="8"/>
      <c r="C693" s="8"/>
      <c r="D693" s="8"/>
      <c r="E693" s="8"/>
      <c r="F693" s="8"/>
      <c r="G693" s="143" t="s">
        <v>543</v>
      </c>
      <c r="H693" s="8"/>
      <c r="I693" s="145" t="n">
        <v>43245</v>
      </c>
      <c r="J693" s="8"/>
      <c r="K693" s="143" t="s">
        <v>530</v>
      </c>
      <c r="L693" s="8"/>
      <c r="M693" s="144"/>
      <c r="N693" s="8"/>
      <c r="O693" s="143" t="s">
        <v>654</v>
      </c>
      <c r="P693" s="8"/>
      <c r="Q693" s="143" t="s">
        <v>1149</v>
      </c>
      <c r="R693" s="8"/>
      <c r="S693" s="143" t="s">
        <v>376</v>
      </c>
      <c r="T693" s="8"/>
      <c r="U693" s="8"/>
      <c r="V693" s="8"/>
      <c r="W693" s="134" t="n">
        <v>9</v>
      </c>
      <c r="X693" s="8"/>
      <c r="Y693" s="134" t="n">
        <v>-24750.05</v>
      </c>
    </row>
    <row r="694" customFormat="false" ht="15.75" hidden="false" customHeight="false" outlineLevel="0" collapsed="false">
      <c r="A694" s="8"/>
      <c r="B694" s="8"/>
      <c r="C694" s="8"/>
      <c r="D694" s="8"/>
      <c r="E694" s="8"/>
      <c r="F694" s="8"/>
      <c r="G694" s="143" t="s">
        <v>543</v>
      </c>
      <c r="H694" s="8"/>
      <c r="I694" s="145" t="n">
        <v>43251</v>
      </c>
      <c r="J694" s="8"/>
      <c r="K694" s="143" t="s">
        <v>530</v>
      </c>
      <c r="L694" s="8"/>
      <c r="M694" s="144"/>
      <c r="N694" s="8"/>
      <c r="O694" s="143" t="s">
        <v>654</v>
      </c>
      <c r="P694" s="8"/>
      <c r="Q694" s="143" t="s">
        <v>1149</v>
      </c>
      <c r="R694" s="8"/>
      <c r="S694" s="143" t="s">
        <v>376</v>
      </c>
      <c r="T694" s="8"/>
      <c r="U694" s="146"/>
      <c r="V694" s="8"/>
      <c r="W694" s="135" t="n">
        <v>1</v>
      </c>
      <c r="X694" s="8"/>
      <c r="Y694" s="135" t="n">
        <v>-24751.05</v>
      </c>
    </row>
    <row r="695" customFormat="false" ht="15" hidden="false" customHeight="false" outlineLevel="0" collapsed="false">
      <c r="A695" s="8"/>
      <c r="B695" s="8"/>
      <c r="C695" s="8"/>
      <c r="D695" s="143" t="s">
        <v>1151</v>
      </c>
      <c r="E695" s="8"/>
      <c r="F695" s="8"/>
      <c r="G695" s="8"/>
      <c r="H695" s="8"/>
      <c r="I695" s="8"/>
      <c r="J695" s="8"/>
      <c r="K695" s="8"/>
      <c r="L695" s="8"/>
      <c r="M695" s="144"/>
      <c r="N695" s="8"/>
      <c r="O695" s="8"/>
      <c r="P695" s="8"/>
      <c r="Q695" s="8"/>
      <c r="R695" s="8"/>
      <c r="S695" s="8"/>
      <c r="T695" s="8"/>
      <c r="U695" s="134" t="n">
        <v>64.4</v>
      </c>
      <c r="V695" s="8"/>
      <c r="W695" s="134" t="n">
        <v>1585.25</v>
      </c>
      <c r="X695" s="8"/>
      <c r="Y695" s="134" t="n">
        <v>-24751.05</v>
      </c>
    </row>
    <row r="696" customFormat="false" ht="15" hidden="false" customHeight="false" outlineLevel="0" collapsed="false">
      <c r="A696" s="14"/>
      <c r="B696" s="14"/>
      <c r="C696" s="14"/>
      <c r="D696" s="48" t="s">
        <v>116</v>
      </c>
      <c r="E696" s="14"/>
      <c r="F696" s="14"/>
      <c r="G696" s="14"/>
      <c r="H696" s="14"/>
      <c r="I696" s="14"/>
      <c r="J696" s="14"/>
      <c r="K696" s="14"/>
      <c r="L696" s="14"/>
      <c r="M696" s="141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2" t="n">
        <v>-40239.04</v>
      </c>
    </row>
    <row r="697" customFormat="false" ht="15" hidden="false" customHeight="false" outlineLevel="0" collapsed="false">
      <c r="A697" s="8"/>
      <c r="B697" s="8"/>
      <c r="C697" s="8"/>
      <c r="D697" s="8"/>
      <c r="E697" s="8"/>
      <c r="F697" s="8"/>
      <c r="G697" s="143" t="s">
        <v>543</v>
      </c>
      <c r="H697" s="8"/>
      <c r="I697" s="145" t="n">
        <v>43221</v>
      </c>
      <c r="J697" s="8"/>
      <c r="K697" s="143" t="s">
        <v>530</v>
      </c>
      <c r="L697" s="8"/>
      <c r="M697" s="144"/>
      <c r="N697" s="8"/>
      <c r="O697" s="143" t="s">
        <v>523</v>
      </c>
      <c r="P697" s="8"/>
      <c r="Q697" s="143" t="s">
        <v>850</v>
      </c>
      <c r="R697" s="8"/>
      <c r="S697" s="143" t="s">
        <v>379</v>
      </c>
      <c r="T697" s="8"/>
      <c r="U697" s="8"/>
      <c r="V697" s="8"/>
      <c r="W697" s="134" t="n">
        <v>130</v>
      </c>
      <c r="X697" s="8"/>
      <c r="Y697" s="134" t="n">
        <v>-40369.04</v>
      </c>
    </row>
    <row r="698" customFormat="false" ht="15" hidden="false" customHeight="false" outlineLevel="0" collapsed="false">
      <c r="A698" s="8"/>
      <c r="B698" s="8"/>
      <c r="C698" s="8"/>
      <c r="D698" s="8"/>
      <c r="E698" s="8"/>
      <c r="F698" s="8"/>
      <c r="G698" s="143" t="s">
        <v>543</v>
      </c>
      <c r="H698" s="8"/>
      <c r="I698" s="145" t="n">
        <v>43223</v>
      </c>
      <c r="J698" s="8"/>
      <c r="K698" s="143" t="s">
        <v>530</v>
      </c>
      <c r="L698" s="8"/>
      <c r="M698" s="144"/>
      <c r="N698" s="8"/>
      <c r="O698" s="143" t="s">
        <v>523</v>
      </c>
      <c r="P698" s="8"/>
      <c r="Q698" s="143" t="s">
        <v>850</v>
      </c>
      <c r="R698" s="8"/>
      <c r="S698" s="143" t="s">
        <v>379</v>
      </c>
      <c r="T698" s="8"/>
      <c r="U698" s="8"/>
      <c r="V698" s="8"/>
      <c r="W698" s="134" t="n">
        <v>140</v>
      </c>
      <c r="X698" s="8"/>
      <c r="Y698" s="134" t="n">
        <v>-40509.04</v>
      </c>
    </row>
    <row r="699" customFormat="false" ht="15" hidden="false" customHeight="false" outlineLevel="0" collapsed="false">
      <c r="A699" s="8"/>
      <c r="B699" s="8"/>
      <c r="C699" s="8"/>
      <c r="D699" s="8"/>
      <c r="E699" s="8"/>
      <c r="F699" s="8"/>
      <c r="G699" s="143" t="s">
        <v>543</v>
      </c>
      <c r="H699" s="8"/>
      <c r="I699" s="145" t="n">
        <v>43224</v>
      </c>
      <c r="J699" s="8"/>
      <c r="K699" s="143" t="s">
        <v>530</v>
      </c>
      <c r="L699" s="8"/>
      <c r="M699" s="144"/>
      <c r="N699" s="8"/>
      <c r="O699" s="143" t="s">
        <v>523</v>
      </c>
      <c r="P699" s="8"/>
      <c r="Q699" s="143" t="s">
        <v>850</v>
      </c>
      <c r="R699" s="8"/>
      <c r="S699" s="143" t="s">
        <v>379</v>
      </c>
      <c r="T699" s="8"/>
      <c r="U699" s="8"/>
      <c r="V699" s="8"/>
      <c r="W699" s="134" t="n">
        <v>110</v>
      </c>
      <c r="X699" s="8"/>
      <c r="Y699" s="134" t="n">
        <v>-40619.04</v>
      </c>
    </row>
    <row r="700" customFormat="false" ht="15" hidden="false" customHeight="false" outlineLevel="0" collapsed="false">
      <c r="A700" s="8"/>
      <c r="B700" s="8"/>
      <c r="C700" s="8"/>
      <c r="D700" s="8"/>
      <c r="E700" s="8"/>
      <c r="F700" s="8"/>
      <c r="G700" s="143" t="s">
        <v>543</v>
      </c>
      <c r="H700" s="8"/>
      <c r="I700" s="145" t="n">
        <v>43227</v>
      </c>
      <c r="J700" s="8"/>
      <c r="K700" s="143" t="s">
        <v>530</v>
      </c>
      <c r="L700" s="8"/>
      <c r="M700" s="144"/>
      <c r="N700" s="8"/>
      <c r="O700" s="143" t="s">
        <v>523</v>
      </c>
      <c r="P700" s="8"/>
      <c r="Q700" s="143" t="s">
        <v>1152</v>
      </c>
      <c r="R700" s="8"/>
      <c r="S700" s="143" t="s">
        <v>379</v>
      </c>
      <c r="T700" s="8"/>
      <c r="U700" s="8"/>
      <c r="V700" s="8"/>
      <c r="W700" s="134" t="n">
        <v>190</v>
      </c>
      <c r="X700" s="8"/>
      <c r="Y700" s="134" t="n">
        <v>-40809.04</v>
      </c>
    </row>
    <row r="701" customFormat="false" ht="15" hidden="false" customHeight="false" outlineLevel="0" collapsed="false">
      <c r="A701" s="8"/>
      <c r="B701" s="8"/>
      <c r="C701" s="8"/>
      <c r="D701" s="8"/>
      <c r="E701" s="8"/>
      <c r="F701" s="8"/>
      <c r="G701" s="143" t="s">
        <v>543</v>
      </c>
      <c r="H701" s="8"/>
      <c r="I701" s="145" t="n">
        <v>43228</v>
      </c>
      <c r="J701" s="8"/>
      <c r="K701" s="143" t="s">
        <v>530</v>
      </c>
      <c r="L701" s="8"/>
      <c r="M701" s="144"/>
      <c r="N701" s="8"/>
      <c r="O701" s="143" t="s">
        <v>523</v>
      </c>
      <c r="P701" s="8"/>
      <c r="Q701" s="143" t="s">
        <v>850</v>
      </c>
      <c r="R701" s="8"/>
      <c r="S701" s="143" t="s">
        <v>379</v>
      </c>
      <c r="T701" s="8"/>
      <c r="U701" s="8"/>
      <c r="V701" s="8"/>
      <c r="W701" s="134" t="n">
        <v>1800</v>
      </c>
      <c r="X701" s="8"/>
      <c r="Y701" s="134" t="n">
        <v>-42609.04</v>
      </c>
    </row>
    <row r="702" customFormat="false" ht="15" hidden="false" customHeight="false" outlineLevel="0" collapsed="false">
      <c r="A702" s="8"/>
      <c r="B702" s="8"/>
      <c r="C702" s="8"/>
      <c r="D702" s="8"/>
      <c r="E702" s="8"/>
      <c r="F702" s="8"/>
      <c r="G702" s="143" t="s">
        <v>543</v>
      </c>
      <c r="H702" s="8"/>
      <c r="I702" s="145" t="n">
        <v>43229</v>
      </c>
      <c r="J702" s="8"/>
      <c r="K702" s="143" t="s">
        <v>530</v>
      </c>
      <c r="L702" s="8"/>
      <c r="M702" s="144"/>
      <c r="N702" s="8"/>
      <c r="O702" s="143" t="s">
        <v>523</v>
      </c>
      <c r="P702" s="8"/>
      <c r="Q702" s="143" t="s">
        <v>850</v>
      </c>
      <c r="R702" s="8"/>
      <c r="S702" s="143" t="s">
        <v>379</v>
      </c>
      <c r="T702" s="8"/>
      <c r="U702" s="8"/>
      <c r="V702" s="8"/>
      <c r="W702" s="134" t="n">
        <v>160</v>
      </c>
      <c r="X702" s="8"/>
      <c r="Y702" s="134" t="n">
        <v>-42769.04</v>
      </c>
    </row>
    <row r="703" customFormat="false" ht="15" hidden="false" customHeight="false" outlineLevel="0" collapsed="false">
      <c r="A703" s="8"/>
      <c r="B703" s="8"/>
      <c r="C703" s="8"/>
      <c r="D703" s="8"/>
      <c r="E703" s="8"/>
      <c r="F703" s="8"/>
      <c r="G703" s="143" t="s">
        <v>543</v>
      </c>
      <c r="H703" s="8"/>
      <c r="I703" s="145" t="n">
        <v>43230</v>
      </c>
      <c r="J703" s="8"/>
      <c r="K703" s="143" t="s">
        <v>530</v>
      </c>
      <c r="L703" s="8"/>
      <c r="M703" s="144"/>
      <c r="N703" s="8"/>
      <c r="O703" s="143" t="s">
        <v>523</v>
      </c>
      <c r="P703" s="8"/>
      <c r="Q703" s="143" t="s">
        <v>850</v>
      </c>
      <c r="R703" s="8"/>
      <c r="S703" s="143" t="s">
        <v>379</v>
      </c>
      <c r="T703" s="8"/>
      <c r="U703" s="8"/>
      <c r="V703" s="8"/>
      <c r="W703" s="134" t="n">
        <v>35</v>
      </c>
      <c r="X703" s="8"/>
      <c r="Y703" s="134" t="n">
        <v>-42804.04</v>
      </c>
    </row>
    <row r="704" customFormat="false" ht="15" hidden="false" customHeight="false" outlineLevel="0" collapsed="false">
      <c r="A704" s="8"/>
      <c r="B704" s="8"/>
      <c r="C704" s="8"/>
      <c r="D704" s="8"/>
      <c r="E704" s="8"/>
      <c r="F704" s="8"/>
      <c r="G704" s="143" t="s">
        <v>543</v>
      </c>
      <c r="H704" s="8"/>
      <c r="I704" s="145" t="n">
        <v>43231</v>
      </c>
      <c r="J704" s="8"/>
      <c r="K704" s="143" t="s">
        <v>530</v>
      </c>
      <c r="L704" s="8"/>
      <c r="M704" s="144"/>
      <c r="N704" s="8"/>
      <c r="O704" s="143" t="s">
        <v>523</v>
      </c>
      <c r="P704" s="8"/>
      <c r="Q704" s="143" t="s">
        <v>850</v>
      </c>
      <c r="R704" s="8"/>
      <c r="S704" s="143" t="s">
        <v>379</v>
      </c>
      <c r="T704" s="8"/>
      <c r="U704" s="8"/>
      <c r="V704" s="8"/>
      <c r="W704" s="134" t="n">
        <v>445</v>
      </c>
      <c r="X704" s="8"/>
      <c r="Y704" s="134" t="n">
        <v>-43249.04</v>
      </c>
    </row>
    <row r="705" customFormat="false" ht="15" hidden="false" customHeight="false" outlineLevel="0" collapsed="false">
      <c r="A705" s="8"/>
      <c r="B705" s="8"/>
      <c r="C705" s="8"/>
      <c r="D705" s="8"/>
      <c r="E705" s="8"/>
      <c r="F705" s="8"/>
      <c r="G705" s="143" t="s">
        <v>543</v>
      </c>
      <c r="H705" s="8"/>
      <c r="I705" s="145" t="n">
        <v>43234</v>
      </c>
      <c r="J705" s="8"/>
      <c r="K705" s="143" t="s">
        <v>530</v>
      </c>
      <c r="L705" s="8"/>
      <c r="M705" s="144"/>
      <c r="N705" s="8"/>
      <c r="O705" s="143" t="s">
        <v>523</v>
      </c>
      <c r="P705" s="8"/>
      <c r="Q705" s="143" t="s">
        <v>850</v>
      </c>
      <c r="R705" s="8"/>
      <c r="S705" s="143" t="s">
        <v>379</v>
      </c>
      <c r="T705" s="8"/>
      <c r="U705" s="8"/>
      <c r="V705" s="8"/>
      <c r="W705" s="134" t="n">
        <v>550</v>
      </c>
      <c r="X705" s="8"/>
      <c r="Y705" s="134" t="n">
        <v>-43799.04</v>
      </c>
    </row>
    <row r="706" customFormat="false" ht="15" hidden="false" customHeight="false" outlineLevel="0" collapsed="false">
      <c r="A706" s="8"/>
      <c r="B706" s="8"/>
      <c r="C706" s="8"/>
      <c r="D706" s="8"/>
      <c r="E706" s="8"/>
      <c r="F706" s="8"/>
      <c r="G706" s="143" t="s">
        <v>543</v>
      </c>
      <c r="H706" s="8"/>
      <c r="I706" s="145" t="n">
        <v>43235</v>
      </c>
      <c r="J706" s="8"/>
      <c r="K706" s="143" t="s">
        <v>530</v>
      </c>
      <c r="L706" s="8"/>
      <c r="M706" s="144"/>
      <c r="N706" s="8"/>
      <c r="O706" s="143" t="s">
        <v>523</v>
      </c>
      <c r="P706" s="8"/>
      <c r="Q706" s="143" t="s">
        <v>850</v>
      </c>
      <c r="R706" s="8"/>
      <c r="S706" s="143" t="s">
        <v>379</v>
      </c>
      <c r="T706" s="8"/>
      <c r="U706" s="8"/>
      <c r="V706" s="8"/>
      <c r="W706" s="134" t="n">
        <v>382</v>
      </c>
      <c r="X706" s="8"/>
      <c r="Y706" s="134" t="n">
        <v>-44181.04</v>
      </c>
    </row>
    <row r="707" customFormat="false" ht="15" hidden="false" customHeight="false" outlineLevel="0" collapsed="false">
      <c r="A707" s="8"/>
      <c r="B707" s="8"/>
      <c r="C707" s="8"/>
      <c r="D707" s="8"/>
      <c r="E707" s="8"/>
      <c r="F707" s="8"/>
      <c r="G707" s="143" t="s">
        <v>543</v>
      </c>
      <c r="H707" s="8"/>
      <c r="I707" s="145" t="n">
        <v>43236</v>
      </c>
      <c r="J707" s="8"/>
      <c r="K707" s="143" t="s">
        <v>530</v>
      </c>
      <c r="L707" s="8"/>
      <c r="M707" s="144"/>
      <c r="N707" s="8"/>
      <c r="O707" s="143" t="s">
        <v>523</v>
      </c>
      <c r="P707" s="8"/>
      <c r="Q707" s="143" t="s">
        <v>459</v>
      </c>
      <c r="R707" s="8"/>
      <c r="S707" s="143" t="s">
        <v>379</v>
      </c>
      <c r="T707" s="8"/>
      <c r="U707" s="8"/>
      <c r="V707" s="8"/>
      <c r="W707" s="134" t="n">
        <v>5</v>
      </c>
      <c r="X707" s="8"/>
      <c r="Y707" s="134" t="n">
        <v>-44186.04</v>
      </c>
    </row>
    <row r="708" customFormat="false" ht="15" hidden="false" customHeight="false" outlineLevel="0" collapsed="false">
      <c r="A708" s="8"/>
      <c r="B708" s="8"/>
      <c r="C708" s="8"/>
      <c r="D708" s="8"/>
      <c r="E708" s="8"/>
      <c r="F708" s="8"/>
      <c r="G708" s="143" t="s">
        <v>543</v>
      </c>
      <c r="H708" s="8"/>
      <c r="I708" s="145" t="n">
        <v>43237</v>
      </c>
      <c r="J708" s="8"/>
      <c r="K708" s="143" t="s">
        <v>530</v>
      </c>
      <c r="L708" s="8"/>
      <c r="M708" s="144"/>
      <c r="N708" s="8"/>
      <c r="O708" s="143" t="s">
        <v>523</v>
      </c>
      <c r="P708" s="8"/>
      <c r="Q708" s="143" t="s">
        <v>1153</v>
      </c>
      <c r="R708" s="8"/>
      <c r="S708" s="143" t="s">
        <v>379</v>
      </c>
      <c r="T708" s="8"/>
      <c r="U708" s="8"/>
      <c r="V708" s="8"/>
      <c r="W708" s="134" t="n">
        <v>156</v>
      </c>
      <c r="X708" s="8"/>
      <c r="Y708" s="134" t="n">
        <v>-44342.04</v>
      </c>
    </row>
    <row r="709" customFormat="false" ht="15" hidden="false" customHeight="false" outlineLevel="0" collapsed="false">
      <c r="A709" s="8"/>
      <c r="B709" s="8"/>
      <c r="C709" s="8"/>
      <c r="D709" s="8"/>
      <c r="E709" s="8"/>
      <c r="F709" s="8"/>
      <c r="G709" s="143" t="s">
        <v>543</v>
      </c>
      <c r="H709" s="8"/>
      <c r="I709" s="145" t="n">
        <v>43238</v>
      </c>
      <c r="J709" s="8"/>
      <c r="K709" s="143" t="s">
        <v>530</v>
      </c>
      <c r="L709" s="8"/>
      <c r="M709" s="144"/>
      <c r="N709" s="8"/>
      <c r="O709" s="143" t="s">
        <v>523</v>
      </c>
      <c r="P709" s="8"/>
      <c r="Q709" s="143" t="s">
        <v>850</v>
      </c>
      <c r="R709" s="8"/>
      <c r="S709" s="143" t="s">
        <v>379</v>
      </c>
      <c r="T709" s="8"/>
      <c r="U709" s="8"/>
      <c r="V709" s="8"/>
      <c r="W709" s="134" t="n">
        <v>158</v>
      </c>
      <c r="X709" s="8"/>
      <c r="Y709" s="134" t="n">
        <v>-44500.04</v>
      </c>
    </row>
    <row r="710" customFormat="false" ht="15" hidden="false" customHeight="false" outlineLevel="0" collapsed="false">
      <c r="A710" s="8"/>
      <c r="B710" s="8"/>
      <c r="C710" s="8"/>
      <c r="D710" s="8"/>
      <c r="E710" s="8"/>
      <c r="F710" s="8"/>
      <c r="G710" s="143" t="s">
        <v>543</v>
      </c>
      <c r="H710" s="8"/>
      <c r="I710" s="145" t="n">
        <v>43238</v>
      </c>
      <c r="J710" s="8"/>
      <c r="K710" s="143" t="s">
        <v>530</v>
      </c>
      <c r="L710" s="8"/>
      <c r="M710" s="144"/>
      <c r="N710" s="8"/>
      <c r="O710" s="143" t="s">
        <v>523</v>
      </c>
      <c r="P710" s="8"/>
      <c r="Q710" s="143" t="s">
        <v>1154</v>
      </c>
      <c r="R710" s="8"/>
      <c r="S710" s="143" t="s">
        <v>379</v>
      </c>
      <c r="T710" s="8"/>
      <c r="U710" s="134" t="n">
        <v>10</v>
      </c>
      <c r="V710" s="8"/>
      <c r="W710" s="8"/>
      <c r="X710" s="8"/>
      <c r="Y710" s="134" t="n">
        <v>-44490.04</v>
      </c>
    </row>
    <row r="711" customFormat="false" ht="15" hidden="false" customHeight="false" outlineLevel="0" collapsed="false">
      <c r="A711" s="8"/>
      <c r="B711" s="8"/>
      <c r="C711" s="8"/>
      <c r="D711" s="8"/>
      <c r="E711" s="8"/>
      <c r="F711" s="8"/>
      <c r="G711" s="143" t="s">
        <v>543</v>
      </c>
      <c r="H711" s="8"/>
      <c r="I711" s="145" t="n">
        <v>43241</v>
      </c>
      <c r="J711" s="8"/>
      <c r="K711" s="143" t="s">
        <v>530</v>
      </c>
      <c r="L711" s="8"/>
      <c r="M711" s="144"/>
      <c r="N711" s="8"/>
      <c r="O711" s="143" t="s">
        <v>523</v>
      </c>
      <c r="P711" s="8"/>
      <c r="Q711" s="143" t="s">
        <v>850</v>
      </c>
      <c r="R711" s="8"/>
      <c r="S711" s="143" t="s">
        <v>379</v>
      </c>
      <c r="T711" s="8"/>
      <c r="U711" s="8"/>
      <c r="V711" s="8"/>
      <c r="W711" s="134" t="n">
        <v>118</v>
      </c>
      <c r="X711" s="8"/>
      <c r="Y711" s="134" t="n">
        <v>-44608.04</v>
      </c>
    </row>
    <row r="712" customFormat="false" ht="15" hidden="false" customHeight="false" outlineLevel="0" collapsed="false">
      <c r="A712" s="8"/>
      <c r="B712" s="8"/>
      <c r="C712" s="8"/>
      <c r="D712" s="8"/>
      <c r="E712" s="8"/>
      <c r="F712" s="8"/>
      <c r="G712" s="143" t="s">
        <v>543</v>
      </c>
      <c r="H712" s="8"/>
      <c r="I712" s="145" t="n">
        <v>43241</v>
      </c>
      <c r="J712" s="8"/>
      <c r="K712" s="8"/>
      <c r="L712" s="8"/>
      <c r="M712" s="144"/>
      <c r="N712" s="8"/>
      <c r="O712" s="8"/>
      <c r="P712" s="8"/>
      <c r="Q712" s="143" t="s">
        <v>1155</v>
      </c>
      <c r="R712" s="8"/>
      <c r="S712" s="143" t="s">
        <v>379</v>
      </c>
      <c r="T712" s="8"/>
      <c r="U712" s="8"/>
      <c r="V712" s="8"/>
      <c r="W712" s="134" t="n">
        <v>291</v>
      </c>
      <c r="X712" s="8"/>
      <c r="Y712" s="134" t="n">
        <v>-44899.04</v>
      </c>
    </row>
    <row r="713" customFormat="false" ht="15" hidden="false" customHeight="false" outlineLevel="0" collapsed="false">
      <c r="A713" s="8"/>
      <c r="B713" s="8"/>
      <c r="C713" s="8"/>
      <c r="D713" s="8"/>
      <c r="E713" s="8"/>
      <c r="F713" s="8"/>
      <c r="G713" s="143" t="s">
        <v>543</v>
      </c>
      <c r="H713" s="8"/>
      <c r="I713" s="145" t="n">
        <v>43242</v>
      </c>
      <c r="J713" s="8"/>
      <c r="K713" s="143" t="s">
        <v>530</v>
      </c>
      <c r="L713" s="8"/>
      <c r="M713" s="144"/>
      <c r="N713" s="8"/>
      <c r="O713" s="143" t="s">
        <v>523</v>
      </c>
      <c r="P713" s="8"/>
      <c r="Q713" s="143" t="s">
        <v>850</v>
      </c>
      <c r="R713" s="8"/>
      <c r="S713" s="143" t="s">
        <v>379</v>
      </c>
      <c r="T713" s="8"/>
      <c r="U713" s="8"/>
      <c r="V713" s="8"/>
      <c r="W713" s="134" t="n">
        <v>533</v>
      </c>
      <c r="X713" s="8"/>
      <c r="Y713" s="134" t="n">
        <v>-45432.04</v>
      </c>
    </row>
    <row r="714" customFormat="false" ht="15" hidden="false" customHeight="false" outlineLevel="0" collapsed="false">
      <c r="A714" s="8"/>
      <c r="B714" s="8"/>
      <c r="C714" s="8"/>
      <c r="D714" s="8"/>
      <c r="E714" s="8"/>
      <c r="F714" s="8"/>
      <c r="G714" s="143" t="s">
        <v>543</v>
      </c>
      <c r="H714" s="8"/>
      <c r="I714" s="145" t="n">
        <v>43242</v>
      </c>
      <c r="J714" s="8"/>
      <c r="K714" s="143" t="s">
        <v>530</v>
      </c>
      <c r="L714" s="8"/>
      <c r="M714" s="144"/>
      <c r="N714" s="8"/>
      <c r="O714" s="143" t="s">
        <v>523</v>
      </c>
      <c r="P714" s="8"/>
      <c r="Q714" s="143" t="s">
        <v>1156</v>
      </c>
      <c r="R714" s="8"/>
      <c r="S714" s="143" t="s">
        <v>379</v>
      </c>
      <c r="T714" s="8"/>
      <c r="U714" s="134" t="n">
        <v>10</v>
      </c>
      <c r="V714" s="8"/>
      <c r="W714" s="8"/>
      <c r="X714" s="8"/>
      <c r="Y714" s="134" t="n">
        <v>-45422.04</v>
      </c>
    </row>
    <row r="715" customFormat="false" ht="15" hidden="false" customHeight="false" outlineLevel="0" collapsed="false">
      <c r="A715" s="8"/>
      <c r="B715" s="8"/>
      <c r="C715" s="8"/>
      <c r="D715" s="8"/>
      <c r="E715" s="8"/>
      <c r="F715" s="8"/>
      <c r="G715" s="143" t="s">
        <v>543</v>
      </c>
      <c r="H715" s="8"/>
      <c r="I715" s="145" t="n">
        <v>43243</v>
      </c>
      <c r="J715" s="8"/>
      <c r="K715" s="143" t="s">
        <v>530</v>
      </c>
      <c r="L715" s="8"/>
      <c r="M715" s="144"/>
      <c r="N715" s="8"/>
      <c r="O715" s="143" t="s">
        <v>523</v>
      </c>
      <c r="P715" s="8"/>
      <c r="Q715" s="143" t="s">
        <v>1153</v>
      </c>
      <c r="R715" s="8"/>
      <c r="S715" s="143" t="s">
        <v>379</v>
      </c>
      <c r="T715" s="8"/>
      <c r="U715" s="8"/>
      <c r="V715" s="8"/>
      <c r="W715" s="134" t="n">
        <v>48</v>
      </c>
      <c r="X715" s="8"/>
      <c r="Y715" s="134" t="n">
        <v>-45470.04</v>
      </c>
    </row>
    <row r="716" customFormat="false" ht="15" hidden="false" customHeight="false" outlineLevel="0" collapsed="false">
      <c r="A716" s="8"/>
      <c r="B716" s="8"/>
      <c r="C716" s="8"/>
      <c r="D716" s="8"/>
      <c r="E716" s="8"/>
      <c r="F716" s="8"/>
      <c r="G716" s="143" t="s">
        <v>543</v>
      </c>
      <c r="H716" s="8"/>
      <c r="I716" s="145" t="n">
        <v>43244</v>
      </c>
      <c r="J716" s="8"/>
      <c r="K716" s="143" t="s">
        <v>530</v>
      </c>
      <c r="L716" s="8"/>
      <c r="M716" s="144"/>
      <c r="N716" s="8"/>
      <c r="O716" s="143" t="s">
        <v>523</v>
      </c>
      <c r="P716" s="8"/>
      <c r="Q716" s="143" t="s">
        <v>850</v>
      </c>
      <c r="R716" s="8"/>
      <c r="S716" s="143" t="s">
        <v>379</v>
      </c>
      <c r="T716" s="8"/>
      <c r="U716" s="8"/>
      <c r="V716" s="8"/>
      <c r="W716" s="134" t="n">
        <v>118</v>
      </c>
      <c r="X716" s="8"/>
      <c r="Y716" s="134" t="n">
        <v>-45588.04</v>
      </c>
    </row>
    <row r="717" customFormat="false" ht="15" hidden="false" customHeight="false" outlineLevel="0" collapsed="false">
      <c r="A717" s="8"/>
      <c r="B717" s="8"/>
      <c r="C717" s="8"/>
      <c r="D717" s="8"/>
      <c r="E717" s="8"/>
      <c r="F717" s="8"/>
      <c r="G717" s="143" t="s">
        <v>543</v>
      </c>
      <c r="H717" s="8"/>
      <c r="I717" s="145" t="n">
        <v>43245</v>
      </c>
      <c r="J717" s="8"/>
      <c r="K717" s="143" t="s">
        <v>530</v>
      </c>
      <c r="L717" s="8"/>
      <c r="M717" s="144"/>
      <c r="N717" s="8"/>
      <c r="O717" s="143" t="s">
        <v>523</v>
      </c>
      <c r="P717" s="8"/>
      <c r="Q717" s="143" t="s">
        <v>850</v>
      </c>
      <c r="R717" s="8"/>
      <c r="S717" s="143" t="s">
        <v>379</v>
      </c>
      <c r="T717" s="8"/>
      <c r="U717" s="8"/>
      <c r="V717" s="8"/>
      <c r="W717" s="134" t="n">
        <v>161</v>
      </c>
      <c r="X717" s="8"/>
      <c r="Y717" s="134" t="n">
        <v>-45749.04</v>
      </c>
    </row>
    <row r="718" customFormat="false" ht="15" hidden="false" customHeight="false" outlineLevel="0" collapsed="false">
      <c r="A718" s="8"/>
      <c r="B718" s="8"/>
      <c r="C718" s="8"/>
      <c r="D718" s="8"/>
      <c r="E718" s="8"/>
      <c r="F718" s="8"/>
      <c r="G718" s="143" t="s">
        <v>543</v>
      </c>
      <c r="H718" s="8"/>
      <c r="I718" s="145" t="n">
        <v>43249</v>
      </c>
      <c r="J718" s="8"/>
      <c r="K718" s="143" t="s">
        <v>530</v>
      </c>
      <c r="L718" s="8"/>
      <c r="M718" s="144"/>
      <c r="N718" s="8"/>
      <c r="O718" s="143" t="s">
        <v>523</v>
      </c>
      <c r="P718" s="8"/>
      <c r="Q718" s="143" t="s">
        <v>1157</v>
      </c>
      <c r="R718" s="8"/>
      <c r="S718" s="143" t="s">
        <v>379</v>
      </c>
      <c r="T718" s="8"/>
      <c r="U718" s="8"/>
      <c r="V718" s="8"/>
      <c r="W718" s="134" t="n">
        <v>125</v>
      </c>
      <c r="X718" s="8"/>
      <c r="Y718" s="134" t="n">
        <v>-45874.04</v>
      </c>
    </row>
    <row r="719" customFormat="false" ht="15" hidden="false" customHeight="false" outlineLevel="0" collapsed="false">
      <c r="A719" s="8"/>
      <c r="B719" s="8"/>
      <c r="C719" s="8"/>
      <c r="D719" s="8"/>
      <c r="E719" s="8"/>
      <c r="F719" s="8"/>
      <c r="G719" s="143" t="s">
        <v>543</v>
      </c>
      <c r="H719" s="8"/>
      <c r="I719" s="145" t="n">
        <v>43250</v>
      </c>
      <c r="J719" s="8"/>
      <c r="K719" s="143" t="s">
        <v>530</v>
      </c>
      <c r="L719" s="8"/>
      <c r="M719" s="144"/>
      <c r="N719" s="8"/>
      <c r="O719" s="143" t="s">
        <v>523</v>
      </c>
      <c r="P719" s="8"/>
      <c r="Q719" s="143" t="s">
        <v>850</v>
      </c>
      <c r="R719" s="8"/>
      <c r="S719" s="143" t="s">
        <v>379</v>
      </c>
      <c r="T719" s="8"/>
      <c r="U719" s="134" t="n">
        <v>405</v>
      </c>
      <c r="V719" s="8"/>
      <c r="W719" s="8"/>
      <c r="X719" s="8"/>
      <c r="Y719" s="134" t="n">
        <v>-45469.04</v>
      </c>
    </row>
    <row r="720" customFormat="false" ht="15.75" hidden="false" customHeight="false" outlineLevel="0" collapsed="false">
      <c r="A720" s="8"/>
      <c r="B720" s="8"/>
      <c r="C720" s="8"/>
      <c r="D720" s="8"/>
      <c r="E720" s="8"/>
      <c r="F720" s="8"/>
      <c r="G720" s="143" t="s">
        <v>543</v>
      </c>
      <c r="H720" s="8"/>
      <c r="I720" s="145" t="n">
        <v>43250</v>
      </c>
      <c r="J720" s="8"/>
      <c r="K720" s="143" t="s">
        <v>530</v>
      </c>
      <c r="L720" s="8"/>
      <c r="M720" s="144"/>
      <c r="N720" s="8"/>
      <c r="O720" s="143" t="s">
        <v>523</v>
      </c>
      <c r="P720" s="8"/>
      <c r="Q720" s="143" t="s">
        <v>850</v>
      </c>
      <c r="R720" s="8"/>
      <c r="S720" s="143" t="s">
        <v>379</v>
      </c>
      <c r="T720" s="8"/>
      <c r="U720" s="146"/>
      <c r="V720" s="8"/>
      <c r="W720" s="135" t="n">
        <v>925</v>
      </c>
      <c r="X720" s="8"/>
      <c r="Y720" s="135" t="n">
        <v>-46394.04</v>
      </c>
    </row>
    <row r="721" customFormat="false" ht="15" hidden="false" customHeight="false" outlineLevel="0" collapsed="false">
      <c r="A721" s="8"/>
      <c r="B721" s="8"/>
      <c r="C721" s="8"/>
      <c r="D721" s="143" t="s">
        <v>1158</v>
      </c>
      <c r="E721" s="8"/>
      <c r="F721" s="8"/>
      <c r="G721" s="8"/>
      <c r="H721" s="8"/>
      <c r="I721" s="8"/>
      <c r="J721" s="8"/>
      <c r="K721" s="8"/>
      <c r="L721" s="8"/>
      <c r="M721" s="144"/>
      <c r="N721" s="8"/>
      <c r="O721" s="8"/>
      <c r="P721" s="8"/>
      <c r="Q721" s="8"/>
      <c r="R721" s="8"/>
      <c r="S721" s="8"/>
      <c r="T721" s="8"/>
      <c r="U721" s="134" t="n">
        <v>425</v>
      </c>
      <c r="V721" s="8"/>
      <c r="W721" s="134" t="n">
        <v>6580</v>
      </c>
      <c r="X721" s="8"/>
      <c r="Y721" s="134" t="n">
        <v>-46394.04</v>
      </c>
    </row>
    <row r="722" customFormat="false" ht="15" hidden="false" customHeight="false" outlineLevel="0" collapsed="false">
      <c r="A722" s="14"/>
      <c r="B722" s="14"/>
      <c r="C722" s="14"/>
      <c r="D722" s="48" t="s">
        <v>118</v>
      </c>
      <c r="E722" s="14"/>
      <c r="F722" s="14"/>
      <c r="G722" s="14"/>
      <c r="H722" s="14"/>
      <c r="I722" s="14"/>
      <c r="J722" s="14"/>
      <c r="K722" s="14"/>
      <c r="L722" s="14"/>
      <c r="M722" s="141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2" t="n">
        <v>-128.49</v>
      </c>
    </row>
    <row r="723" customFormat="false" ht="15" hidden="false" customHeight="false" outlineLevel="0" collapsed="false">
      <c r="A723" s="8"/>
      <c r="B723" s="8"/>
      <c r="C723" s="8"/>
      <c r="D723" s="143" t="s">
        <v>1159</v>
      </c>
      <c r="E723" s="8"/>
      <c r="F723" s="8"/>
      <c r="G723" s="8"/>
      <c r="H723" s="8"/>
      <c r="I723" s="8"/>
      <c r="J723" s="8"/>
      <c r="K723" s="8"/>
      <c r="L723" s="8"/>
      <c r="M723" s="144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134" t="n">
        <v>-128.49</v>
      </c>
    </row>
    <row r="724" customFormat="false" ht="15" hidden="false" customHeight="false" outlineLevel="0" collapsed="false">
      <c r="A724" s="14"/>
      <c r="B724" s="14"/>
      <c r="C724" s="14"/>
      <c r="D724" s="48" t="s">
        <v>1160</v>
      </c>
      <c r="E724" s="14"/>
      <c r="F724" s="14"/>
      <c r="G724" s="14"/>
      <c r="H724" s="14"/>
      <c r="I724" s="14"/>
      <c r="J724" s="14"/>
      <c r="K724" s="14"/>
      <c r="L724" s="14"/>
      <c r="M724" s="141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2" t="n">
        <v>0</v>
      </c>
    </row>
    <row r="725" customFormat="false" ht="15" hidden="false" customHeight="false" outlineLevel="0" collapsed="false">
      <c r="A725" s="8"/>
      <c r="B725" s="8"/>
      <c r="C725" s="8"/>
      <c r="D725" s="143" t="s">
        <v>1161</v>
      </c>
      <c r="E725" s="8"/>
      <c r="F725" s="8"/>
      <c r="G725" s="8"/>
      <c r="H725" s="8"/>
      <c r="I725" s="8"/>
      <c r="J725" s="8"/>
      <c r="K725" s="8"/>
      <c r="L725" s="8"/>
      <c r="M725" s="144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134" t="n">
        <v>0</v>
      </c>
    </row>
    <row r="726" customFormat="false" ht="15" hidden="false" customHeight="false" outlineLevel="0" collapsed="false">
      <c r="A726" s="14"/>
      <c r="B726" s="14"/>
      <c r="C726" s="14"/>
      <c r="D726" s="48" t="s">
        <v>1162</v>
      </c>
      <c r="E726" s="14"/>
      <c r="F726" s="14"/>
      <c r="G726" s="14"/>
      <c r="H726" s="14"/>
      <c r="I726" s="14"/>
      <c r="J726" s="14"/>
      <c r="K726" s="14"/>
      <c r="L726" s="14"/>
      <c r="M726" s="141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2" t="n">
        <v>0</v>
      </c>
    </row>
    <row r="727" customFormat="false" ht="15.75" hidden="false" customHeight="false" outlineLevel="0" collapsed="false">
      <c r="A727" s="8"/>
      <c r="B727" s="8"/>
      <c r="C727" s="8"/>
      <c r="D727" s="143" t="s">
        <v>1163</v>
      </c>
      <c r="E727" s="8"/>
      <c r="F727" s="8"/>
      <c r="G727" s="8"/>
      <c r="H727" s="8"/>
      <c r="I727" s="8"/>
      <c r="J727" s="8"/>
      <c r="K727" s="8"/>
      <c r="L727" s="8"/>
      <c r="M727" s="144"/>
      <c r="N727" s="8"/>
      <c r="O727" s="8"/>
      <c r="P727" s="8"/>
      <c r="Q727" s="8"/>
      <c r="R727" s="8"/>
      <c r="S727" s="8"/>
      <c r="T727" s="8"/>
      <c r="U727" s="146"/>
      <c r="V727" s="8"/>
      <c r="W727" s="146"/>
      <c r="X727" s="8"/>
      <c r="Y727" s="135" t="n">
        <v>0</v>
      </c>
    </row>
    <row r="728" customFormat="false" ht="15" hidden="false" customHeight="false" outlineLevel="0" collapsed="false">
      <c r="A728" s="8"/>
      <c r="B728" s="8"/>
      <c r="C728" s="143" t="s">
        <v>120</v>
      </c>
      <c r="D728" s="8"/>
      <c r="E728" s="8"/>
      <c r="F728" s="8"/>
      <c r="G728" s="8"/>
      <c r="H728" s="8"/>
      <c r="I728" s="8"/>
      <c r="J728" s="8"/>
      <c r="K728" s="8"/>
      <c r="L728" s="8"/>
      <c r="M728" s="144"/>
      <c r="N728" s="8"/>
      <c r="O728" s="8"/>
      <c r="P728" s="8"/>
      <c r="Q728" s="8"/>
      <c r="R728" s="8"/>
      <c r="S728" s="8"/>
      <c r="T728" s="8"/>
      <c r="U728" s="134" t="n">
        <v>489.4</v>
      </c>
      <c r="V728" s="8"/>
      <c r="W728" s="134" t="n">
        <v>8165.25</v>
      </c>
      <c r="X728" s="8"/>
      <c r="Y728" s="134" t="n">
        <v>-71273.58</v>
      </c>
    </row>
    <row r="729" customFormat="false" ht="15" hidden="false" customHeight="false" outlineLevel="0" collapsed="false">
      <c r="A729" s="14"/>
      <c r="B729" s="14"/>
      <c r="C729" s="48" t="s">
        <v>1164</v>
      </c>
      <c r="D729" s="14"/>
      <c r="E729" s="14"/>
      <c r="F729" s="14"/>
      <c r="G729" s="14"/>
      <c r="H729" s="14"/>
      <c r="I729" s="14"/>
      <c r="J729" s="14"/>
      <c r="K729" s="14"/>
      <c r="L729" s="14"/>
      <c r="M729" s="141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2" t="n">
        <v>0</v>
      </c>
    </row>
    <row r="730" customFormat="false" ht="15" hidden="false" customHeight="false" outlineLevel="0" collapsed="false">
      <c r="A730" s="8"/>
      <c r="B730" s="8"/>
      <c r="C730" s="143" t="s">
        <v>1165</v>
      </c>
      <c r="D730" s="8"/>
      <c r="E730" s="8"/>
      <c r="F730" s="8"/>
      <c r="G730" s="8"/>
      <c r="H730" s="8"/>
      <c r="I730" s="8"/>
      <c r="J730" s="8"/>
      <c r="K730" s="8"/>
      <c r="L730" s="8"/>
      <c r="M730" s="144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134" t="n">
        <v>0</v>
      </c>
    </row>
    <row r="731" customFormat="false" ht="15" hidden="false" customHeight="false" outlineLevel="0" collapsed="false">
      <c r="A731" s="14"/>
      <c r="B731" s="14"/>
      <c r="C731" s="48" t="s">
        <v>121</v>
      </c>
      <c r="D731" s="14"/>
      <c r="E731" s="14"/>
      <c r="F731" s="14"/>
      <c r="G731" s="14"/>
      <c r="H731" s="14"/>
      <c r="I731" s="14"/>
      <c r="J731" s="14"/>
      <c r="K731" s="14"/>
      <c r="L731" s="14"/>
      <c r="M731" s="141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2" t="n">
        <v>-185.84</v>
      </c>
    </row>
    <row r="732" customFormat="false" ht="15.75" hidden="false" customHeight="false" outlineLevel="0" collapsed="false">
      <c r="A732" s="76"/>
      <c r="B732" s="76"/>
      <c r="C732" s="76"/>
      <c r="D732" s="76"/>
      <c r="E732" s="8"/>
      <c r="F732" s="8"/>
      <c r="G732" s="143" t="s">
        <v>543</v>
      </c>
      <c r="H732" s="8"/>
      <c r="I732" s="145" t="n">
        <v>43251</v>
      </c>
      <c r="J732" s="8"/>
      <c r="K732" s="143" t="s">
        <v>530</v>
      </c>
      <c r="L732" s="8"/>
      <c r="M732" s="144"/>
      <c r="N732" s="8"/>
      <c r="O732" s="143" t="s">
        <v>531</v>
      </c>
      <c r="P732" s="8"/>
      <c r="Q732" s="143" t="s">
        <v>1166</v>
      </c>
      <c r="R732" s="8"/>
      <c r="S732" s="143" t="s">
        <v>378</v>
      </c>
      <c r="T732" s="8"/>
      <c r="U732" s="146"/>
      <c r="V732" s="8"/>
      <c r="W732" s="135" t="n">
        <v>19</v>
      </c>
      <c r="X732" s="8"/>
      <c r="Y732" s="135" t="n">
        <v>-204.84</v>
      </c>
    </row>
    <row r="733" customFormat="false" ht="15" hidden="false" customHeight="false" outlineLevel="0" collapsed="false">
      <c r="A733" s="8"/>
      <c r="B733" s="8"/>
      <c r="C733" s="143" t="s">
        <v>1167</v>
      </c>
      <c r="D733" s="8"/>
      <c r="E733" s="8"/>
      <c r="F733" s="8"/>
      <c r="G733" s="8"/>
      <c r="H733" s="8"/>
      <c r="I733" s="8"/>
      <c r="J733" s="8"/>
      <c r="K733" s="8"/>
      <c r="L733" s="8"/>
      <c r="M733" s="144"/>
      <c r="N733" s="8"/>
      <c r="O733" s="8"/>
      <c r="P733" s="8"/>
      <c r="Q733" s="8"/>
      <c r="R733" s="8"/>
      <c r="S733" s="8"/>
      <c r="T733" s="8"/>
      <c r="U733" s="134" t="n">
        <v>0</v>
      </c>
      <c r="V733" s="8"/>
      <c r="W733" s="134" t="n">
        <v>19</v>
      </c>
      <c r="X733" s="8"/>
      <c r="Y733" s="134" t="n">
        <v>-204.84</v>
      </c>
    </row>
    <row r="734" customFormat="false" ht="15" hidden="false" customHeight="false" outlineLevel="0" collapsed="false">
      <c r="A734" s="14"/>
      <c r="B734" s="14"/>
      <c r="C734" s="48" t="s">
        <v>1168</v>
      </c>
      <c r="D734" s="14"/>
      <c r="E734" s="14"/>
      <c r="F734" s="14"/>
      <c r="G734" s="14"/>
      <c r="H734" s="14"/>
      <c r="I734" s="14"/>
      <c r="J734" s="14"/>
      <c r="K734" s="14"/>
      <c r="L734" s="14"/>
      <c r="M734" s="141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2" t="n">
        <v>0</v>
      </c>
    </row>
    <row r="735" customFormat="false" ht="15" hidden="false" customHeight="false" outlineLevel="0" collapsed="false">
      <c r="A735" s="8"/>
      <c r="B735" s="8"/>
      <c r="C735" s="143" t="s">
        <v>1169</v>
      </c>
      <c r="D735" s="8"/>
      <c r="E735" s="8"/>
      <c r="F735" s="8"/>
      <c r="G735" s="8"/>
      <c r="H735" s="8"/>
      <c r="I735" s="8"/>
      <c r="J735" s="8"/>
      <c r="K735" s="8"/>
      <c r="L735" s="8"/>
      <c r="M735" s="144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134" t="n">
        <v>0</v>
      </c>
    </row>
    <row r="736" customFormat="false" ht="15" hidden="false" customHeight="false" outlineLevel="0" collapsed="false">
      <c r="A736" s="14"/>
      <c r="B736" s="14"/>
      <c r="C736" s="48" t="s">
        <v>122</v>
      </c>
      <c r="D736" s="14"/>
      <c r="E736" s="14"/>
      <c r="F736" s="14"/>
      <c r="G736" s="14"/>
      <c r="H736" s="14"/>
      <c r="I736" s="14"/>
      <c r="J736" s="14"/>
      <c r="K736" s="14"/>
      <c r="L736" s="14"/>
      <c r="M736" s="141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2" t="n">
        <v>-3455064.5</v>
      </c>
    </row>
    <row r="737" customFormat="false" ht="15.75" hidden="false" customHeight="false" outlineLevel="0" collapsed="false">
      <c r="A737" s="76"/>
      <c r="B737" s="76"/>
      <c r="C737" s="76"/>
      <c r="D737" s="76"/>
      <c r="E737" s="8"/>
      <c r="F737" s="8"/>
      <c r="G737" s="143" t="s">
        <v>543</v>
      </c>
      <c r="H737" s="8"/>
      <c r="I737" s="145" t="n">
        <v>43251</v>
      </c>
      <c r="J737" s="8"/>
      <c r="K737" s="143" t="s">
        <v>591</v>
      </c>
      <c r="L737" s="8"/>
      <c r="M737" s="144"/>
      <c r="N737" s="8"/>
      <c r="O737" s="143" t="s">
        <v>598</v>
      </c>
      <c r="P737" s="8"/>
      <c r="Q737" s="143" t="s">
        <v>1170</v>
      </c>
      <c r="R737" s="8"/>
      <c r="S737" s="143" t="s">
        <v>374</v>
      </c>
      <c r="T737" s="8"/>
      <c r="U737" s="146"/>
      <c r="V737" s="8"/>
      <c r="W737" s="135" t="n">
        <v>338039.85</v>
      </c>
      <c r="X737" s="8"/>
      <c r="Y737" s="135" t="n">
        <v>-3793104.35</v>
      </c>
    </row>
    <row r="738" customFormat="false" ht="15" hidden="false" customHeight="false" outlineLevel="0" collapsed="false">
      <c r="A738" s="8"/>
      <c r="B738" s="8"/>
      <c r="C738" s="143" t="s">
        <v>1171</v>
      </c>
      <c r="D738" s="8"/>
      <c r="E738" s="8"/>
      <c r="F738" s="8"/>
      <c r="G738" s="8"/>
      <c r="H738" s="8"/>
      <c r="I738" s="8"/>
      <c r="J738" s="8"/>
      <c r="K738" s="8"/>
      <c r="L738" s="8"/>
      <c r="M738" s="144"/>
      <c r="N738" s="8"/>
      <c r="O738" s="8"/>
      <c r="P738" s="8"/>
      <c r="Q738" s="8"/>
      <c r="R738" s="8"/>
      <c r="S738" s="8"/>
      <c r="T738" s="8"/>
      <c r="U738" s="134" t="n">
        <v>0</v>
      </c>
      <c r="V738" s="8"/>
      <c r="W738" s="134" t="n">
        <v>338039.85</v>
      </c>
      <c r="X738" s="8"/>
      <c r="Y738" s="134" t="n">
        <v>-3793104.35</v>
      </c>
    </row>
    <row r="739" customFormat="false" ht="15" hidden="false" customHeight="false" outlineLevel="0" collapsed="false">
      <c r="A739" s="14"/>
      <c r="B739" s="14"/>
      <c r="C739" s="48" t="s">
        <v>124</v>
      </c>
      <c r="D739" s="14"/>
      <c r="E739" s="14"/>
      <c r="F739" s="14"/>
      <c r="G739" s="14"/>
      <c r="H739" s="14"/>
      <c r="I739" s="14"/>
      <c r="J739" s="14"/>
      <c r="K739" s="14"/>
      <c r="L739" s="14"/>
      <c r="M739" s="141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2" t="n">
        <v>-70339.51</v>
      </c>
    </row>
    <row r="740" customFormat="false" ht="15.75" hidden="false" customHeight="false" outlineLevel="0" collapsed="false">
      <c r="A740" s="76"/>
      <c r="B740" s="76"/>
      <c r="C740" s="76"/>
      <c r="D740" s="76"/>
      <c r="E740" s="8"/>
      <c r="F740" s="8"/>
      <c r="G740" s="143" t="s">
        <v>543</v>
      </c>
      <c r="H740" s="8"/>
      <c r="I740" s="145" t="n">
        <v>43228</v>
      </c>
      <c r="J740" s="8"/>
      <c r="K740" s="143" t="s">
        <v>1172</v>
      </c>
      <c r="L740" s="8"/>
      <c r="M740" s="144"/>
      <c r="N740" s="8"/>
      <c r="O740" s="8"/>
      <c r="P740" s="8"/>
      <c r="Q740" s="143" t="s">
        <v>1173</v>
      </c>
      <c r="R740" s="8"/>
      <c r="S740" s="143" t="s">
        <v>374</v>
      </c>
      <c r="T740" s="8"/>
      <c r="U740" s="146"/>
      <c r="V740" s="8"/>
      <c r="W740" s="135" t="n">
        <v>17422.42</v>
      </c>
      <c r="X740" s="8"/>
      <c r="Y740" s="135" t="n">
        <v>-87761.93</v>
      </c>
    </row>
    <row r="741" customFormat="false" ht="15" hidden="false" customHeight="false" outlineLevel="0" collapsed="false">
      <c r="A741" s="8"/>
      <c r="B741" s="8"/>
      <c r="C741" s="143" t="s">
        <v>1174</v>
      </c>
      <c r="D741" s="8"/>
      <c r="E741" s="8"/>
      <c r="F741" s="8"/>
      <c r="G741" s="8"/>
      <c r="H741" s="8"/>
      <c r="I741" s="8"/>
      <c r="J741" s="8"/>
      <c r="K741" s="8"/>
      <c r="L741" s="8"/>
      <c r="M741" s="144"/>
      <c r="N741" s="8"/>
      <c r="O741" s="8"/>
      <c r="P741" s="8"/>
      <c r="Q741" s="8"/>
      <c r="R741" s="8"/>
      <c r="S741" s="8"/>
      <c r="T741" s="8"/>
      <c r="U741" s="134" t="n">
        <v>0</v>
      </c>
      <c r="V741" s="8"/>
      <c r="W741" s="134" t="n">
        <v>17422.42</v>
      </c>
      <c r="X741" s="8"/>
      <c r="Y741" s="134" t="n">
        <v>-87761.93</v>
      </c>
    </row>
    <row r="742" customFormat="false" ht="15" hidden="false" customHeight="false" outlineLevel="0" collapsed="false">
      <c r="A742" s="14"/>
      <c r="B742" s="14"/>
      <c r="C742" s="48" t="s">
        <v>1175</v>
      </c>
      <c r="D742" s="14"/>
      <c r="E742" s="14"/>
      <c r="F742" s="14"/>
      <c r="G742" s="14"/>
      <c r="H742" s="14"/>
      <c r="I742" s="14"/>
      <c r="J742" s="14"/>
      <c r="K742" s="14"/>
      <c r="L742" s="14"/>
      <c r="M742" s="141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2" t="n">
        <v>0</v>
      </c>
    </row>
    <row r="743" customFormat="false" ht="15" hidden="false" customHeight="false" outlineLevel="0" collapsed="false">
      <c r="A743" s="8"/>
      <c r="B743" s="8"/>
      <c r="C743" s="143" t="s">
        <v>1176</v>
      </c>
      <c r="D743" s="8"/>
      <c r="E743" s="8"/>
      <c r="F743" s="8"/>
      <c r="G743" s="8"/>
      <c r="H743" s="8"/>
      <c r="I743" s="8"/>
      <c r="J743" s="8"/>
      <c r="K743" s="8"/>
      <c r="L743" s="8"/>
      <c r="M743" s="144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134" t="n">
        <v>0</v>
      </c>
    </row>
    <row r="744" customFormat="false" ht="15" hidden="false" customHeight="false" outlineLevel="0" collapsed="false">
      <c r="A744" s="14"/>
      <c r="B744" s="14"/>
      <c r="C744" s="48" t="s">
        <v>1177</v>
      </c>
      <c r="D744" s="14"/>
      <c r="E744" s="14"/>
      <c r="F744" s="14"/>
      <c r="G744" s="14"/>
      <c r="H744" s="14"/>
      <c r="I744" s="14"/>
      <c r="J744" s="14"/>
      <c r="K744" s="14"/>
      <c r="L744" s="14"/>
      <c r="M744" s="141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2" t="n">
        <v>0</v>
      </c>
    </row>
    <row r="745" customFormat="false" ht="15.75" hidden="false" customHeight="false" outlineLevel="0" collapsed="false">
      <c r="A745" s="8"/>
      <c r="B745" s="8"/>
      <c r="C745" s="143" t="s">
        <v>1178</v>
      </c>
      <c r="D745" s="8"/>
      <c r="E745" s="8"/>
      <c r="F745" s="8"/>
      <c r="G745" s="8"/>
      <c r="H745" s="8"/>
      <c r="I745" s="8"/>
      <c r="J745" s="8"/>
      <c r="K745" s="8"/>
      <c r="L745" s="8"/>
      <c r="M745" s="144"/>
      <c r="N745" s="8"/>
      <c r="O745" s="8"/>
      <c r="P745" s="8"/>
      <c r="Q745" s="8"/>
      <c r="R745" s="8"/>
      <c r="S745" s="8"/>
      <c r="T745" s="8"/>
      <c r="U745" s="146"/>
      <c r="V745" s="8"/>
      <c r="W745" s="146"/>
      <c r="X745" s="8"/>
      <c r="Y745" s="135" t="n">
        <v>0</v>
      </c>
    </row>
    <row r="746" customFormat="false" ht="15" hidden="false" customHeight="false" outlineLevel="0" collapsed="false">
      <c r="A746" s="8"/>
      <c r="B746" s="143" t="s">
        <v>126</v>
      </c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144"/>
      <c r="N746" s="8"/>
      <c r="O746" s="8"/>
      <c r="P746" s="8"/>
      <c r="Q746" s="8"/>
      <c r="R746" s="8"/>
      <c r="S746" s="8"/>
      <c r="T746" s="8"/>
      <c r="U746" s="134" t="n">
        <v>489.4</v>
      </c>
      <c r="V746" s="8"/>
      <c r="W746" s="134" t="n">
        <v>363647.72</v>
      </c>
      <c r="X746" s="8"/>
      <c r="Y746" s="134" t="n">
        <v>-3953708.21</v>
      </c>
    </row>
    <row r="747" customFormat="false" ht="15" hidden="false" customHeight="false" outlineLevel="0" collapsed="false">
      <c r="A747" s="14"/>
      <c r="B747" s="48" t="s">
        <v>1179</v>
      </c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1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2" t="n">
        <v>0</v>
      </c>
    </row>
    <row r="748" customFormat="false" ht="15" hidden="false" customHeight="false" outlineLevel="0" collapsed="false">
      <c r="A748" s="8"/>
      <c r="B748" s="143" t="s">
        <v>1180</v>
      </c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144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134" t="n">
        <v>0</v>
      </c>
    </row>
    <row r="749" customFormat="false" ht="15" hidden="false" customHeight="false" outlineLevel="0" collapsed="false">
      <c r="A749" s="14"/>
      <c r="B749" s="48" t="s">
        <v>1181</v>
      </c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1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2" t="n">
        <v>0</v>
      </c>
    </row>
    <row r="750" customFormat="false" ht="15" hidden="false" customHeight="false" outlineLevel="0" collapsed="false">
      <c r="A750" s="8"/>
      <c r="B750" s="143" t="s">
        <v>1182</v>
      </c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144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134" t="n">
        <v>0</v>
      </c>
    </row>
    <row r="751" customFormat="false" ht="15" hidden="false" customHeight="false" outlineLevel="0" collapsed="false">
      <c r="A751" s="14"/>
      <c r="B751" s="48" t="s">
        <v>1183</v>
      </c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1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2" t="n">
        <v>0</v>
      </c>
    </row>
    <row r="752" customFormat="false" ht="15" hidden="false" customHeight="false" outlineLevel="0" collapsed="false">
      <c r="A752" s="8"/>
      <c r="B752" s="143" t="s">
        <v>1184</v>
      </c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144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134" t="n">
        <v>0</v>
      </c>
    </row>
    <row r="753" customFormat="false" ht="15" hidden="false" customHeight="false" outlineLevel="0" collapsed="false">
      <c r="A753" s="14"/>
      <c r="B753" s="48" t="s">
        <v>127</v>
      </c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1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2" t="n">
        <v>-146620.77</v>
      </c>
    </row>
    <row r="754" customFormat="false" ht="15" hidden="false" customHeight="false" outlineLevel="0" collapsed="false">
      <c r="A754" s="14"/>
      <c r="B754" s="14"/>
      <c r="C754" s="48" t="s">
        <v>128</v>
      </c>
      <c r="D754" s="14"/>
      <c r="E754" s="14"/>
      <c r="F754" s="14"/>
      <c r="G754" s="14"/>
      <c r="H754" s="14"/>
      <c r="I754" s="14"/>
      <c r="J754" s="14"/>
      <c r="K754" s="14"/>
      <c r="L754" s="14"/>
      <c r="M754" s="141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2" t="n">
        <v>-146620.77</v>
      </c>
    </row>
    <row r="755" customFormat="false" ht="15.75" hidden="false" customHeight="false" outlineLevel="0" collapsed="false">
      <c r="A755" s="76"/>
      <c r="B755" s="76"/>
      <c r="C755" s="76"/>
      <c r="D755" s="76"/>
      <c r="E755" s="8"/>
      <c r="F755" s="8"/>
      <c r="G755" s="143" t="s">
        <v>543</v>
      </c>
      <c r="H755" s="8"/>
      <c r="I755" s="145" t="n">
        <v>43244</v>
      </c>
      <c r="J755" s="8"/>
      <c r="K755" s="143" t="s">
        <v>591</v>
      </c>
      <c r="L755" s="8"/>
      <c r="M755" s="144"/>
      <c r="N755" s="8"/>
      <c r="O755" s="143" t="s">
        <v>592</v>
      </c>
      <c r="P755" s="8"/>
      <c r="Q755" s="143" t="s">
        <v>1185</v>
      </c>
      <c r="R755" s="8"/>
      <c r="S755" s="143" t="s">
        <v>374</v>
      </c>
      <c r="T755" s="8"/>
      <c r="U755" s="146"/>
      <c r="V755" s="8"/>
      <c r="W755" s="135" t="n">
        <v>6369.09</v>
      </c>
      <c r="X755" s="8"/>
      <c r="Y755" s="135" t="n">
        <v>-152989.86</v>
      </c>
    </row>
    <row r="756" customFormat="false" ht="15" hidden="false" customHeight="false" outlineLevel="0" collapsed="false">
      <c r="A756" s="8"/>
      <c r="B756" s="8"/>
      <c r="C756" s="143" t="s">
        <v>1186</v>
      </c>
      <c r="D756" s="8"/>
      <c r="E756" s="8"/>
      <c r="F756" s="8"/>
      <c r="G756" s="8"/>
      <c r="H756" s="8"/>
      <c r="I756" s="8"/>
      <c r="J756" s="8"/>
      <c r="K756" s="8"/>
      <c r="L756" s="8"/>
      <c r="M756" s="144"/>
      <c r="N756" s="8"/>
      <c r="O756" s="8"/>
      <c r="P756" s="8"/>
      <c r="Q756" s="8"/>
      <c r="R756" s="8"/>
      <c r="S756" s="8"/>
      <c r="T756" s="8"/>
      <c r="U756" s="134" t="n">
        <v>0</v>
      </c>
      <c r="V756" s="8"/>
      <c r="W756" s="134" t="n">
        <v>6369.09</v>
      </c>
      <c r="X756" s="8"/>
      <c r="Y756" s="134" t="n">
        <v>-152989.86</v>
      </c>
    </row>
    <row r="757" customFormat="false" ht="15" hidden="false" customHeight="false" outlineLevel="0" collapsed="false">
      <c r="A757" s="14"/>
      <c r="B757" s="14"/>
      <c r="C757" s="48" t="s">
        <v>1187</v>
      </c>
      <c r="D757" s="14"/>
      <c r="E757" s="14"/>
      <c r="F757" s="14"/>
      <c r="G757" s="14"/>
      <c r="H757" s="14"/>
      <c r="I757" s="14"/>
      <c r="J757" s="14"/>
      <c r="K757" s="14"/>
      <c r="L757" s="14"/>
      <c r="M757" s="141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2" t="n">
        <v>0</v>
      </c>
    </row>
    <row r="758" customFormat="false" ht="15.75" hidden="false" customHeight="false" outlineLevel="0" collapsed="false">
      <c r="A758" s="8"/>
      <c r="B758" s="8"/>
      <c r="C758" s="143" t="s">
        <v>1188</v>
      </c>
      <c r="D758" s="8"/>
      <c r="E758" s="8"/>
      <c r="F758" s="8"/>
      <c r="G758" s="8"/>
      <c r="H758" s="8"/>
      <c r="I758" s="8"/>
      <c r="J758" s="8"/>
      <c r="K758" s="8"/>
      <c r="L758" s="8"/>
      <c r="M758" s="144"/>
      <c r="N758" s="8"/>
      <c r="O758" s="8"/>
      <c r="P758" s="8"/>
      <c r="Q758" s="8"/>
      <c r="R758" s="8"/>
      <c r="S758" s="8"/>
      <c r="T758" s="8"/>
      <c r="U758" s="146"/>
      <c r="V758" s="8"/>
      <c r="W758" s="146"/>
      <c r="X758" s="8"/>
      <c r="Y758" s="135" t="n">
        <v>0</v>
      </c>
    </row>
    <row r="759" customFormat="false" ht="15" hidden="false" customHeight="false" outlineLevel="0" collapsed="false">
      <c r="A759" s="8"/>
      <c r="B759" s="143" t="s">
        <v>130</v>
      </c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144"/>
      <c r="N759" s="8"/>
      <c r="O759" s="8"/>
      <c r="P759" s="8"/>
      <c r="Q759" s="8"/>
      <c r="R759" s="8"/>
      <c r="S759" s="8"/>
      <c r="T759" s="8"/>
      <c r="U759" s="134" t="n">
        <v>0</v>
      </c>
      <c r="V759" s="8"/>
      <c r="W759" s="134" t="n">
        <v>6369.09</v>
      </c>
      <c r="X759" s="8"/>
      <c r="Y759" s="134" t="n">
        <v>-152989.86</v>
      </c>
    </row>
    <row r="760" customFormat="false" ht="15" hidden="false" customHeight="false" outlineLevel="0" collapsed="false">
      <c r="A760" s="14"/>
      <c r="B760" s="48" t="s">
        <v>1189</v>
      </c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1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2" t="n">
        <v>0</v>
      </c>
    </row>
    <row r="761" customFormat="false" ht="15" hidden="false" customHeight="false" outlineLevel="0" collapsed="false">
      <c r="A761" s="8"/>
      <c r="B761" s="143" t="s">
        <v>1190</v>
      </c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144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134" t="n">
        <v>0</v>
      </c>
    </row>
    <row r="762" customFormat="false" ht="15" hidden="false" customHeight="false" outlineLevel="0" collapsed="false">
      <c r="A762" s="14"/>
      <c r="B762" s="48" t="s">
        <v>1191</v>
      </c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1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2" t="n">
        <v>0</v>
      </c>
    </row>
    <row r="763" customFormat="false" ht="15" hidden="false" customHeight="false" outlineLevel="0" collapsed="false">
      <c r="A763" s="8"/>
      <c r="B763" s="143" t="s">
        <v>1192</v>
      </c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144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134" t="n">
        <v>0</v>
      </c>
    </row>
    <row r="764" customFormat="false" ht="15" hidden="false" customHeight="false" outlineLevel="0" collapsed="false">
      <c r="A764" s="14"/>
      <c r="B764" s="48" t="s">
        <v>1193</v>
      </c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1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2" t="n">
        <v>0</v>
      </c>
    </row>
    <row r="765" customFormat="false" ht="15" hidden="false" customHeight="false" outlineLevel="0" collapsed="false">
      <c r="A765" s="8"/>
      <c r="B765" s="143" t="s">
        <v>1194</v>
      </c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144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134" t="n">
        <v>0</v>
      </c>
    </row>
    <row r="766" customFormat="false" ht="15" hidden="false" customHeight="false" outlineLevel="0" collapsed="false">
      <c r="A766" s="14"/>
      <c r="B766" s="48" t="s">
        <v>1195</v>
      </c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1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2" t="n">
        <v>0</v>
      </c>
    </row>
    <row r="767" customFormat="false" ht="15" hidden="false" customHeight="false" outlineLevel="0" collapsed="false">
      <c r="A767" s="8"/>
      <c r="B767" s="143" t="s">
        <v>1196</v>
      </c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144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134" t="n">
        <v>0</v>
      </c>
    </row>
    <row r="768" customFormat="false" ht="15" hidden="false" customHeight="false" outlineLevel="0" collapsed="false">
      <c r="A768" s="14"/>
      <c r="B768" s="48" t="s">
        <v>1197</v>
      </c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1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2" t="n">
        <v>0</v>
      </c>
    </row>
    <row r="769" customFormat="false" ht="15" hidden="false" customHeight="false" outlineLevel="0" collapsed="false">
      <c r="A769" s="8"/>
      <c r="B769" s="143" t="s">
        <v>1198</v>
      </c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144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134" t="n">
        <v>0</v>
      </c>
    </row>
    <row r="770" customFormat="false" ht="15" hidden="false" customHeight="false" outlineLevel="0" collapsed="false">
      <c r="A770" s="14"/>
      <c r="B770" s="48" t="s">
        <v>1199</v>
      </c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1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2" t="n">
        <v>0</v>
      </c>
    </row>
    <row r="771" customFormat="false" ht="15" hidden="false" customHeight="false" outlineLevel="0" collapsed="false">
      <c r="A771" s="8"/>
      <c r="B771" s="143" t="s">
        <v>1200</v>
      </c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144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134" t="n">
        <v>0</v>
      </c>
    </row>
    <row r="772" customFormat="false" ht="15" hidden="false" customHeight="false" outlineLevel="0" collapsed="false">
      <c r="A772" s="14"/>
      <c r="B772" s="48" t="s">
        <v>1201</v>
      </c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1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2" t="n">
        <v>0</v>
      </c>
    </row>
    <row r="773" customFormat="false" ht="15" hidden="false" customHeight="false" outlineLevel="0" collapsed="false">
      <c r="A773" s="8"/>
      <c r="B773" s="143" t="s">
        <v>1202</v>
      </c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144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134" t="n">
        <v>0</v>
      </c>
    </row>
    <row r="774" customFormat="false" ht="15" hidden="false" customHeight="false" outlineLevel="0" collapsed="false">
      <c r="A774" s="14"/>
      <c r="B774" s="48" t="s">
        <v>133</v>
      </c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1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2" t="n">
        <v>2245277.45</v>
      </c>
    </row>
    <row r="775" customFormat="false" ht="15" hidden="false" customHeight="false" outlineLevel="0" collapsed="false">
      <c r="A775" s="14"/>
      <c r="B775" s="14"/>
      <c r="C775" s="48" t="s">
        <v>134</v>
      </c>
      <c r="D775" s="14"/>
      <c r="E775" s="14"/>
      <c r="F775" s="14"/>
      <c r="G775" s="14"/>
      <c r="H775" s="14"/>
      <c r="I775" s="14"/>
      <c r="J775" s="14"/>
      <c r="K775" s="14"/>
      <c r="L775" s="14"/>
      <c r="M775" s="141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2" t="n">
        <v>1463889.25</v>
      </c>
    </row>
    <row r="776" customFormat="false" ht="15" hidden="false" customHeight="false" outlineLevel="0" collapsed="false">
      <c r="A776" s="8"/>
      <c r="B776" s="8"/>
      <c r="C776" s="8"/>
      <c r="D776" s="8"/>
      <c r="E776" s="8"/>
      <c r="F776" s="8"/>
      <c r="G776" s="143" t="s">
        <v>538</v>
      </c>
      <c r="H776" s="8"/>
      <c r="I776" s="145" t="n">
        <v>43251</v>
      </c>
      <c r="J776" s="8"/>
      <c r="K776" s="143" t="s">
        <v>1069</v>
      </c>
      <c r="L776" s="8"/>
      <c r="M776" s="147" t="s">
        <v>843</v>
      </c>
      <c r="N776" s="8"/>
      <c r="O776" s="8"/>
      <c r="P776" s="8"/>
      <c r="Q776" s="143" t="s">
        <v>850</v>
      </c>
      <c r="R776" s="8"/>
      <c r="S776" s="143" t="s">
        <v>134</v>
      </c>
      <c r="T776" s="8"/>
      <c r="U776" s="134" t="n">
        <v>151916.1</v>
      </c>
      <c r="V776" s="8"/>
      <c r="W776" s="8"/>
      <c r="X776" s="8"/>
      <c r="Y776" s="134" t="n">
        <v>1615805.35</v>
      </c>
    </row>
    <row r="777" customFormat="false" ht="15.75" hidden="false" customHeight="false" outlineLevel="0" collapsed="false">
      <c r="A777" s="8"/>
      <c r="B777" s="8"/>
      <c r="C777" s="8"/>
      <c r="D777" s="8"/>
      <c r="E777" s="8"/>
      <c r="F777" s="8"/>
      <c r="G777" s="143" t="s">
        <v>538</v>
      </c>
      <c r="H777" s="8"/>
      <c r="I777" s="145" t="n">
        <v>43251</v>
      </c>
      <c r="J777" s="8"/>
      <c r="K777" s="143" t="s">
        <v>1102</v>
      </c>
      <c r="L777" s="8"/>
      <c r="M777" s="147" t="s">
        <v>843</v>
      </c>
      <c r="N777" s="8"/>
      <c r="O777" s="8"/>
      <c r="P777" s="8"/>
      <c r="Q777" s="143" t="s">
        <v>1103</v>
      </c>
      <c r="R777" s="8"/>
      <c r="S777" s="143" t="s">
        <v>545</v>
      </c>
      <c r="T777" s="8"/>
      <c r="U777" s="135" t="n">
        <v>900</v>
      </c>
      <c r="V777" s="8"/>
      <c r="W777" s="146"/>
      <c r="X777" s="8"/>
      <c r="Y777" s="135" t="n">
        <v>1616705.35</v>
      </c>
    </row>
    <row r="778" customFormat="false" ht="15" hidden="false" customHeight="false" outlineLevel="0" collapsed="false">
      <c r="A778" s="8"/>
      <c r="B778" s="8"/>
      <c r="C778" s="143" t="s">
        <v>1203</v>
      </c>
      <c r="D778" s="8"/>
      <c r="E778" s="8"/>
      <c r="F778" s="8"/>
      <c r="G778" s="8"/>
      <c r="H778" s="8"/>
      <c r="I778" s="8"/>
      <c r="J778" s="8"/>
      <c r="K778" s="8"/>
      <c r="L778" s="8"/>
      <c r="M778" s="144"/>
      <c r="N778" s="8"/>
      <c r="O778" s="8"/>
      <c r="P778" s="8"/>
      <c r="Q778" s="8"/>
      <c r="R778" s="8"/>
      <c r="S778" s="8"/>
      <c r="T778" s="8"/>
      <c r="U778" s="134" t="n">
        <v>152816.1</v>
      </c>
      <c r="V778" s="8"/>
      <c r="W778" s="134" t="n">
        <v>0</v>
      </c>
      <c r="X778" s="8"/>
      <c r="Y778" s="134" t="n">
        <v>1616705.35</v>
      </c>
    </row>
    <row r="779" customFormat="false" ht="15" hidden="false" customHeight="false" outlineLevel="0" collapsed="false">
      <c r="A779" s="14"/>
      <c r="B779" s="14"/>
      <c r="C779" s="48" t="s">
        <v>136</v>
      </c>
      <c r="D779" s="14"/>
      <c r="E779" s="14"/>
      <c r="F779" s="14"/>
      <c r="G779" s="14"/>
      <c r="H779" s="14"/>
      <c r="I779" s="14"/>
      <c r="J779" s="14"/>
      <c r="K779" s="14"/>
      <c r="L779" s="14"/>
      <c r="M779" s="141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2" t="n">
        <v>148895.61</v>
      </c>
    </row>
    <row r="780" customFormat="false" ht="15" hidden="false" customHeight="false" outlineLevel="0" collapsed="false">
      <c r="A780" s="8"/>
      <c r="B780" s="8"/>
      <c r="C780" s="8"/>
      <c r="D780" s="8"/>
      <c r="E780" s="8"/>
      <c r="F780" s="8"/>
      <c r="G780" s="143" t="s">
        <v>538</v>
      </c>
      <c r="H780" s="8"/>
      <c r="I780" s="145" t="n">
        <v>43222</v>
      </c>
      <c r="J780" s="8"/>
      <c r="K780" s="143" t="s">
        <v>1096</v>
      </c>
      <c r="L780" s="8"/>
      <c r="M780" s="144"/>
      <c r="N780" s="8"/>
      <c r="O780" s="143" t="s">
        <v>551</v>
      </c>
      <c r="P780" s="8"/>
      <c r="Q780" s="143" t="s">
        <v>1097</v>
      </c>
      <c r="R780" s="8"/>
      <c r="S780" s="143" t="s">
        <v>136</v>
      </c>
      <c r="T780" s="8"/>
      <c r="U780" s="134" t="n">
        <v>2630</v>
      </c>
      <c r="V780" s="8"/>
      <c r="W780" s="8"/>
      <c r="X780" s="8"/>
      <c r="Y780" s="134" t="n">
        <v>151525.61</v>
      </c>
    </row>
    <row r="781" customFormat="false" ht="15" hidden="false" customHeight="false" outlineLevel="0" collapsed="false">
      <c r="A781" s="8"/>
      <c r="B781" s="8"/>
      <c r="C781" s="8"/>
      <c r="D781" s="8"/>
      <c r="E781" s="8"/>
      <c r="F781" s="8"/>
      <c r="G781" s="143" t="s">
        <v>538</v>
      </c>
      <c r="H781" s="8"/>
      <c r="I781" s="145" t="n">
        <v>43222</v>
      </c>
      <c r="J781" s="8"/>
      <c r="K781" s="143" t="s">
        <v>1098</v>
      </c>
      <c r="L781" s="8"/>
      <c r="M781" s="147" t="s">
        <v>843</v>
      </c>
      <c r="N781" s="8"/>
      <c r="O781" s="143" t="s">
        <v>551</v>
      </c>
      <c r="P781" s="8"/>
      <c r="Q781" s="143" t="s">
        <v>850</v>
      </c>
      <c r="R781" s="8"/>
      <c r="S781" s="143" t="s">
        <v>136</v>
      </c>
      <c r="T781" s="8"/>
      <c r="U781" s="134" t="n">
        <v>2630</v>
      </c>
      <c r="V781" s="8"/>
      <c r="W781" s="8"/>
      <c r="X781" s="8"/>
      <c r="Y781" s="134" t="n">
        <v>154155.61</v>
      </c>
    </row>
    <row r="782" customFormat="false" ht="15" hidden="false" customHeight="false" outlineLevel="0" collapsed="false">
      <c r="A782" s="8"/>
      <c r="B782" s="8"/>
      <c r="C782" s="8"/>
      <c r="D782" s="8"/>
      <c r="E782" s="8"/>
      <c r="F782" s="8"/>
      <c r="G782" s="143" t="s">
        <v>538</v>
      </c>
      <c r="H782" s="8"/>
      <c r="I782" s="145" t="n">
        <v>43251</v>
      </c>
      <c r="J782" s="8"/>
      <c r="K782" s="143" t="s">
        <v>1100</v>
      </c>
      <c r="L782" s="8"/>
      <c r="M782" s="144"/>
      <c r="N782" s="8"/>
      <c r="O782" s="143" t="s">
        <v>551</v>
      </c>
      <c r="P782" s="8"/>
      <c r="Q782" s="143" t="s">
        <v>850</v>
      </c>
      <c r="R782" s="8"/>
      <c r="S782" s="143" t="s">
        <v>136</v>
      </c>
      <c r="T782" s="8"/>
      <c r="U782" s="134" t="n">
        <v>16784</v>
      </c>
      <c r="V782" s="8"/>
      <c r="W782" s="8"/>
      <c r="X782" s="8"/>
      <c r="Y782" s="134" t="n">
        <v>170939.61</v>
      </c>
    </row>
    <row r="783" customFormat="false" ht="15.75" hidden="false" customHeight="false" outlineLevel="0" collapsed="false">
      <c r="A783" s="8"/>
      <c r="B783" s="8"/>
      <c r="C783" s="8"/>
      <c r="D783" s="8"/>
      <c r="E783" s="8"/>
      <c r="F783" s="8"/>
      <c r="G783" s="143" t="s">
        <v>538</v>
      </c>
      <c r="H783" s="8"/>
      <c r="I783" s="145" t="n">
        <v>43251</v>
      </c>
      <c r="J783" s="8"/>
      <c r="K783" s="143" t="s">
        <v>1104</v>
      </c>
      <c r="L783" s="8"/>
      <c r="M783" s="144"/>
      <c r="N783" s="8"/>
      <c r="O783" s="143" t="s">
        <v>551</v>
      </c>
      <c r="P783" s="8"/>
      <c r="Q783" s="143" t="s">
        <v>1204</v>
      </c>
      <c r="R783" s="8"/>
      <c r="S783" s="143" t="s">
        <v>416</v>
      </c>
      <c r="T783" s="8"/>
      <c r="U783" s="135" t="n">
        <v>1065</v>
      </c>
      <c r="V783" s="8"/>
      <c r="W783" s="146"/>
      <c r="X783" s="8"/>
      <c r="Y783" s="135" t="n">
        <v>172004.61</v>
      </c>
    </row>
    <row r="784" customFormat="false" ht="15" hidden="false" customHeight="false" outlineLevel="0" collapsed="false">
      <c r="A784" s="8"/>
      <c r="B784" s="8"/>
      <c r="C784" s="143" t="s">
        <v>1205</v>
      </c>
      <c r="D784" s="8"/>
      <c r="E784" s="8"/>
      <c r="F784" s="8"/>
      <c r="G784" s="8"/>
      <c r="H784" s="8"/>
      <c r="I784" s="8"/>
      <c r="J784" s="8"/>
      <c r="K784" s="8"/>
      <c r="L784" s="8"/>
      <c r="M784" s="144"/>
      <c r="N784" s="8"/>
      <c r="O784" s="8"/>
      <c r="P784" s="8"/>
      <c r="Q784" s="8"/>
      <c r="R784" s="8"/>
      <c r="S784" s="8"/>
      <c r="T784" s="8"/>
      <c r="U784" s="134" t="n">
        <v>23109</v>
      </c>
      <c r="V784" s="8"/>
      <c r="W784" s="134" t="n">
        <v>0</v>
      </c>
      <c r="X784" s="8"/>
      <c r="Y784" s="134" t="n">
        <v>172004.61</v>
      </c>
    </row>
    <row r="785" customFormat="false" ht="15" hidden="false" customHeight="false" outlineLevel="0" collapsed="false">
      <c r="A785" s="14"/>
      <c r="B785" s="14"/>
      <c r="C785" s="48" t="s">
        <v>1206</v>
      </c>
      <c r="D785" s="14"/>
      <c r="E785" s="14"/>
      <c r="F785" s="14"/>
      <c r="G785" s="14"/>
      <c r="H785" s="14"/>
      <c r="I785" s="14"/>
      <c r="J785" s="14"/>
      <c r="K785" s="14"/>
      <c r="L785" s="14"/>
      <c r="M785" s="141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2" t="n">
        <v>0</v>
      </c>
    </row>
    <row r="786" customFormat="false" ht="15" hidden="false" customHeight="false" outlineLevel="0" collapsed="false">
      <c r="A786" s="8"/>
      <c r="B786" s="8"/>
      <c r="C786" s="143" t="s">
        <v>1207</v>
      </c>
      <c r="D786" s="8"/>
      <c r="E786" s="8"/>
      <c r="F786" s="8"/>
      <c r="G786" s="8"/>
      <c r="H786" s="8"/>
      <c r="I786" s="8"/>
      <c r="J786" s="8"/>
      <c r="K786" s="8"/>
      <c r="L786" s="8"/>
      <c r="M786" s="144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134" t="n">
        <v>0</v>
      </c>
    </row>
    <row r="787" customFormat="false" ht="15" hidden="false" customHeight="false" outlineLevel="0" collapsed="false">
      <c r="A787" s="14"/>
      <c r="B787" s="14"/>
      <c r="C787" s="48" t="s">
        <v>137</v>
      </c>
      <c r="D787" s="14"/>
      <c r="E787" s="14"/>
      <c r="F787" s="14"/>
      <c r="G787" s="14"/>
      <c r="H787" s="14"/>
      <c r="I787" s="14"/>
      <c r="J787" s="14"/>
      <c r="K787" s="14"/>
      <c r="L787" s="14"/>
      <c r="M787" s="141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2" t="n">
        <v>99635.82</v>
      </c>
    </row>
    <row r="788" customFormat="false" ht="15.75" hidden="false" customHeight="false" outlineLevel="0" collapsed="false">
      <c r="A788" s="76"/>
      <c r="B788" s="76"/>
      <c r="C788" s="76"/>
      <c r="D788" s="76"/>
      <c r="E788" s="8"/>
      <c r="F788" s="8"/>
      <c r="G788" s="143" t="s">
        <v>538</v>
      </c>
      <c r="H788" s="8"/>
      <c r="I788" s="145" t="n">
        <v>43251</v>
      </c>
      <c r="J788" s="8"/>
      <c r="K788" s="143" t="s">
        <v>1069</v>
      </c>
      <c r="L788" s="8"/>
      <c r="M788" s="147" t="s">
        <v>843</v>
      </c>
      <c r="N788" s="8"/>
      <c r="O788" s="8"/>
      <c r="P788" s="8"/>
      <c r="Q788" s="143" t="s">
        <v>1094</v>
      </c>
      <c r="R788" s="8"/>
      <c r="S788" s="143" t="s">
        <v>134</v>
      </c>
      <c r="T788" s="8"/>
      <c r="U788" s="135" t="n">
        <v>12273.81</v>
      </c>
      <c r="V788" s="8"/>
      <c r="W788" s="146"/>
      <c r="X788" s="8"/>
      <c r="Y788" s="135" t="n">
        <v>111909.63</v>
      </c>
    </row>
    <row r="789" customFormat="false" ht="15" hidden="false" customHeight="false" outlineLevel="0" collapsed="false">
      <c r="A789" s="8"/>
      <c r="B789" s="8"/>
      <c r="C789" s="143" t="s">
        <v>1208</v>
      </c>
      <c r="D789" s="8"/>
      <c r="E789" s="8"/>
      <c r="F789" s="8"/>
      <c r="G789" s="8"/>
      <c r="H789" s="8"/>
      <c r="I789" s="8"/>
      <c r="J789" s="8"/>
      <c r="K789" s="8"/>
      <c r="L789" s="8"/>
      <c r="M789" s="144"/>
      <c r="N789" s="8"/>
      <c r="O789" s="8"/>
      <c r="P789" s="8"/>
      <c r="Q789" s="8"/>
      <c r="R789" s="8"/>
      <c r="S789" s="8"/>
      <c r="T789" s="8"/>
      <c r="U789" s="134" t="n">
        <v>12273.81</v>
      </c>
      <c r="V789" s="8"/>
      <c r="W789" s="134" t="n">
        <v>0</v>
      </c>
      <c r="X789" s="8"/>
      <c r="Y789" s="134" t="n">
        <v>111909.63</v>
      </c>
    </row>
    <row r="790" customFormat="false" ht="15" hidden="false" customHeight="false" outlineLevel="0" collapsed="false">
      <c r="A790" s="14"/>
      <c r="B790" s="14"/>
      <c r="C790" s="48" t="s">
        <v>139</v>
      </c>
      <c r="D790" s="14"/>
      <c r="E790" s="14"/>
      <c r="F790" s="14"/>
      <c r="G790" s="14"/>
      <c r="H790" s="14"/>
      <c r="I790" s="14"/>
      <c r="J790" s="14"/>
      <c r="K790" s="14"/>
      <c r="L790" s="14"/>
      <c r="M790" s="141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2" t="n">
        <v>49310.18</v>
      </c>
    </row>
    <row r="791" customFormat="false" ht="15.75" hidden="false" customHeight="false" outlineLevel="0" collapsed="false">
      <c r="A791" s="76"/>
      <c r="B791" s="76"/>
      <c r="C791" s="76"/>
      <c r="D791" s="76"/>
      <c r="E791" s="8"/>
      <c r="F791" s="8"/>
      <c r="G791" s="143" t="s">
        <v>538</v>
      </c>
      <c r="H791" s="8"/>
      <c r="I791" s="145" t="n">
        <v>43251</v>
      </c>
      <c r="J791" s="8"/>
      <c r="K791" s="143" t="s">
        <v>1069</v>
      </c>
      <c r="L791" s="8"/>
      <c r="M791" s="147" t="s">
        <v>843</v>
      </c>
      <c r="N791" s="8"/>
      <c r="O791" s="8"/>
      <c r="P791" s="8"/>
      <c r="Q791" s="143" t="s">
        <v>1094</v>
      </c>
      <c r="R791" s="8"/>
      <c r="S791" s="143" t="s">
        <v>134</v>
      </c>
      <c r="T791" s="8"/>
      <c r="U791" s="135" t="n">
        <v>3885.33</v>
      </c>
      <c r="V791" s="8"/>
      <c r="W791" s="146"/>
      <c r="X791" s="8"/>
      <c r="Y791" s="135" t="n">
        <v>53195.51</v>
      </c>
    </row>
    <row r="792" customFormat="false" ht="15" hidden="false" customHeight="false" outlineLevel="0" collapsed="false">
      <c r="A792" s="8"/>
      <c r="B792" s="8"/>
      <c r="C792" s="143" t="s">
        <v>1209</v>
      </c>
      <c r="D792" s="8"/>
      <c r="E792" s="8"/>
      <c r="F792" s="8"/>
      <c r="G792" s="8"/>
      <c r="H792" s="8"/>
      <c r="I792" s="8"/>
      <c r="J792" s="8"/>
      <c r="K792" s="8"/>
      <c r="L792" s="8"/>
      <c r="M792" s="144"/>
      <c r="N792" s="8"/>
      <c r="O792" s="8"/>
      <c r="P792" s="8"/>
      <c r="Q792" s="8"/>
      <c r="R792" s="8"/>
      <c r="S792" s="8"/>
      <c r="T792" s="8"/>
      <c r="U792" s="134" t="n">
        <v>3885.33</v>
      </c>
      <c r="V792" s="8"/>
      <c r="W792" s="134" t="n">
        <v>0</v>
      </c>
      <c r="X792" s="8"/>
      <c r="Y792" s="134" t="n">
        <v>53195.51</v>
      </c>
    </row>
    <row r="793" customFormat="false" ht="15" hidden="false" customHeight="false" outlineLevel="0" collapsed="false">
      <c r="A793" s="14"/>
      <c r="B793" s="14"/>
      <c r="C793" s="48" t="s">
        <v>1210</v>
      </c>
      <c r="D793" s="14"/>
      <c r="E793" s="14"/>
      <c r="F793" s="14"/>
      <c r="G793" s="14"/>
      <c r="H793" s="14"/>
      <c r="I793" s="14"/>
      <c r="J793" s="14"/>
      <c r="K793" s="14"/>
      <c r="L793" s="14"/>
      <c r="M793" s="141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2" t="n">
        <v>0</v>
      </c>
    </row>
    <row r="794" customFormat="false" ht="15" hidden="false" customHeight="false" outlineLevel="0" collapsed="false">
      <c r="A794" s="8"/>
      <c r="B794" s="8"/>
      <c r="C794" s="143" t="s">
        <v>1211</v>
      </c>
      <c r="D794" s="8"/>
      <c r="E794" s="8"/>
      <c r="F794" s="8"/>
      <c r="G794" s="8"/>
      <c r="H794" s="8"/>
      <c r="I794" s="8"/>
      <c r="J794" s="8"/>
      <c r="K794" s="8"/>
      <c r="L794" s="8"/>
      <c r="M794" s="144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134" t="n">
        <v>0</v>
      </c>
    </row>
    <row r="795" customFormat="false" ht="15" hidden="false" customHeight="false" outlineLevel="0" collapsed="false">
      <c r="A795" s="14"/>
      <c r="B795" s="14"/>
      <c r="C795" s="48" t="s">
        <v>1212</v>
      </c>
      <c r="D795" s="14"/>
      <c r="E795" s="14"/>
      <c r="F795" s="14"/>
      <c r="G795" s="14"/>
      <c r="H795" s="14"/>
      <c r="I795" s="14"/>
      <c r="J795" s="14"/>
      <c r="K795" s="14"/>
      <c r="L795" s="14"/>
      <c r="M795" s="141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2" t="n">
        <v>0</v>
      </c>
    </row>
    <row r="796" customFormat="false" ht="15" hidden="false" customHeight="false" outlineLevel="0" collapsed="false">
      <c r="A796" s="8"/>
      <c r="B796" s="8"/>
      <c r="C796" s="143" t="s">
        <v>1213</v>
      </c>
      <c r="D796" s="8"/>
      <c r="E796" s="8"/>
      <c r="F796" s="8"/>
      <c r="G796" s="8"/>
      <c r="H796" s="8"/>
      <c r="I796" s="8"/>
      <c r="J796" s="8"/>
      <c r="K796" s="8"/>
      <c r="L796" s="8"/>
      <c r="M796" s="144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134" t="n">
        <v>0</v>
      </c>
    </row>
    <row r="797" customFormat="false" ht="15" hidden="false" customHeight="false" outlineLevel="0" collapsed="false">
      <c r="A797" s="14"/>
      <c r="B797" s="14"/>
      <c r="C797" s="48" t="s">
        <v>141</v>
      </c>
      <c r="D797" s="14"/>
      <c r="E797" s="14"/>
      <c r="F797" s="14"/>
      <c r="G797" s="14"/>
      <c r="H797" s="14"/>
      <c r="I797" s="14"/>
      <c r="J797" s="14"/>
      <c r="K797" s="14"/>
      <c r="L797" s="14"/>
      <c r="M797" s="141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2" t="n">
        <v>143706.51</v>
      </c>
    </row>
    <row r="798" customFormat="false" ht="15" hidden="false" customHeight="false" outlineLevel="0" collapsed="false">
      <c r="A798" s="8"/>
      <c r="B798" s="8"/>
      <c r="C798" s="8"/>
      <c r="D798" s="8"/>
      <c r="E798" s="8"/>
      <c r="F798" s="8"/>
      <c r="G798" s="143" t="s">
        <v>839</v>
      </c>
      <c r="H798" s="8"/>
      <c r="I798" s="145" t="n">
        <v>43221</v>
      </c>
      <c r="J798" s="8"/>
      <c r="K798" s="143" t="s">
        <v>883</v>
      </c>
      <c r="L798" s="8"/>
      <c r="M798" s="144"/>
      <c r="N798" s="8"/>
      <c r="O798" s="143" t="s">
        <v>527</v>
      </c>
      <c r="P798" s="8"/>
      <c r="Q798" s="143" t="s">
        <v>850</v>
      </c>
      <c r="R798" s="8"/>
      <c r="S798" s="143" t="s">
        <v>409</v>
      </c>
      <c r="T798" s="8"/>
      <c r="U798" s="134" t="n">
        <v>1436.25</v>
      </c>
      <c r="V798" s="8"/>
      <c r="W798" s="8"/>
      <c r="X798" s="8"/>
      <c r="Y798" s="134" t="n">
        <v>145142.76</v>
      </c>
    </row>
    <row r="799" customFormat="false" ht="15" hidden="false" customHeight="false" outlineLevel="0" collapsed="false">
      <c r="A799" s="8"/>
      <c r="B799" s="8"/>
      <c r="C799" s="8"/>
      <c r="D799" s="8"/>
      <c r="E799" s="8"/>
      <c r="F799" s="8"/>
      <c r="G799" s="143" t="s">
        <v>839</v>
      </c>
      <c r="H799" s="8"/>
      <c r="I799" s="145" t="n">
        <v>43233</v>
      </c>
      <c r="J799" s="8"/>
      <c r="K799" s="143" t="s">
        <v>947</v>
      </c>
      <c r="L799" s="8"/>
      <c r="M799" s="144"/>
      <c r="N799" s="8"/>
      <c r="O799" s="143" t="s">
        <v>490</v>
      </c>
      <c r="P799" s="8"/>
      <c r="Q799" s="143" t="s">
        <v>850</v>
      </c>
      <c r="R799" s="8"/>
      <c r="S799" s="143" t="s">
        <v>409</v>
      </c>
      <c r="T799" s="8"/>
      <c r="U799" s="134" t="n">
        <v>15717.4</v>
      </c>
      <c r="V799" s="8"/>
      <c r="W799" s="8"/>
      <c r="X799" s="8"/>
      <c r="Y799" s="134" t="n">
        <v>160860.16</v>
      </c>
    </row>
    <row r="800" customFormat="false" ht="15" hidden="false" customHeight="false" outlineLevel="0" collapsed="false">
      <c r="A800" s="8"/>
      <c r="B800" s="8"/>
      <c r="C800" s="8"/>
      <c r="D800" s="8"/>
      <c r="E800" s="8"/>
      <c r="F800" s="8"/>
      <c r="G800" s="143" t="s">
        <v>839</v>
      </c>
      <c r="H800" s="8"/>
      <c r="I800" s="145" t="n">
        <v>43233</v>
      </c>
      <c r="J800" s="8"/>
      <c r="K800" s="143" t="s">
        <v>947</v>
      </c>
      <c r="L800" s="8"/>
      <c r="M800" s="144"/>
      <c r="N800" s="8"/>
      <c r="O800" s="143" t="s">
        <v>490</v>
      </c>
      <c r="P800" s="8"/>
      <c r="Q800" s="143" t="s">
        <v>1214</v>
      </c>
      <c r="R800" s="8"/>
      <c r="S800" s="143" t="s">
        <v>409</v>
      </c>
      <c r="T800" s="8"/>
      <c r="U800" s="8"/>
      <c r="V800" s="8"/>
      <c r="W800" s="134" t="n">
        <v>505.69</v>
      </c>
      <c r="X800" s="8"/>
      <c r="Y800" s="134" t="n">
        <v>160354.47</v>
      </c>
    </row>
    <row r="801" customFormat="false" ht="15.75" hidden="false" customHeight="false" outlineLevel="0" collapsed="false">
      <c r="A801" s="8"/>
      <c r="B801" s="8"/>
      <c r="C801" s="8"/>
      <c r="D801" s="8"/>
      <c r="E801" s="8"/>
      <c r="F801" s="8"/>
      <c r="G801" s="143" t="s">
        <v>538</v>
      </c>
      <c r="H801" s="8"/>
      <c r="I801" s="145" t="n">
        <v>43251</v>
      </c>
      <c r="J801" s="8"/>
      <c r="K801" s="143" t="s">
        <v>1069</v>
      </c>
      <c r="L801" s="8"/>
      <c r="M801" s="147" t="s">
        <v>843</v>
      </c>
      <c r="N801" s="8"/>
      <c r="O801" s="8"/>
      <c r="P801" s="8"/>
      <c r="Q801" s="143" t="s">
        <v>1094</v>
      </c>
      <c r="R801" s="8"/>
      <c r="S801" s="143" t="s">
        <v>134</v>
      </c>
      <c r="T801" s="8"/>
      <c r="U801" s="146"/>
      <c r="V801" s="8"/>
      <c r="W801" s="135" t="n">
        <v>1734.78</v>
      </c>
      <c r="X801" s="8"/>
      <c r="Y801" s="135" t="n">
        <v>158619.69</v>
      </c>
    </row>
    <row r="802" customFormat="false" ht="15" hidden="false" customHeight="false" outlineLevel="0" collapsed="false">
      <c r="A802" s="8"/>
      <c r="B802" s="8"/>
      <c r="C802" s="143" t="s">
        <v>1215</v>
      </c>
      <c r="D802" s="8"/>
      <c r="E802" s="8"/>
      <c r="F802" s="8"/>
      <c r="G802" s="8"/>
      <c r="H802" s="8"/>
      <c r="I802" s="8"/>
      <c r="J802" s="8"/>
      <c r="K802" s="8"/>
      <c r="L802" s="8"/>
      <c r="M802" s="144"/>
      <c r="N802" s="8"/>
      <c r="O802" s="8"/>
      <c r="P802" s="8"/>
      <c r="Q802" s="8"/>
      <c r="R802" s="8"/>
      <c r="S802" s="8"/>
      <c r="T802" s="8"/>
      <c r="U802" s="134" t="n">
        <v>17153.65</v>
      </c>
      <c r="V802" s="8"/>
      <c r="W802" s="134" t="n">
        <v>2240.47</v>
      </c>
      <c r="X802" s="8"/>
      <c r="Y802" s="134" t="n">
        <v>158619.69</v>
      </c>
    </row>
    <row r="803" customFormat="false" ht="15" hidden="false" customHeight="false" outlineLevel="0" collapsed="false">
      <c r="A803" s="14"/>
      <c r="B803" s="14"/>
      <c r="C803" s="48" t="s">
        <v>143</v>
      </c>
      <c r="D803" s="14"/>
      <c r="E803" s="14"/>
      <c r="F803" s="14"/>
      <c r="G803" s="14"/>
      <c r="H803" s="14"/>
      <c r="I803" s="14"/>
      <c r="J803" s="14"/>
      <c r="K803" s="14"/>
      <c r="L803" s="14"/>
      <c r="M803" s="141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2" t="n">
        <v>24343.75</v>
      </c>
    </row>
    <row r="804" customFormat="false" ht="15" hidden="false" customHeight="false" outlineLevel="0" collapsed="false">
      <c r="A804" s="8"/>
      <c r="B804" s="8"/>
      <c r="C804" s="8"/>
      <c r="D804" s="8"/>
      <c r="E804" s="8"/>
      <c r="F804" s="8"/>
      <c r="G804" s="143" t="s">
        <v>538</v>
      </c>
      <c r="H804" s="8"/>
      <c r="I804" s="145" t="n">
        <v>43251</v>
      </c>
      <c r="J804" s="8"/>
      <c r="K804" s="143" t="s">
        <v>1069</v>
      </c>
      <c r="L804" s="8"/>
      <c r="M804" s="147" t="s">
        <v>843</v>
      </c>
      <c r="N804" s="8"/>
      <c r="O804" s="8"/>
      <c r="P804" s="8"/>
      <c r="Q804" s="143" t="s">
        <v>1094</v>
      </c>
      <c r="R804" s="8"/>
      <c r="S804" s="143" t="s">
        <v>134</v>
      </c>
      <c r="T804" s="8"/>
      <c r="U804" s="134" t="n">
        <v>2489.85</v>
      </c>
      <c r="V804" s="8"/>
      <c r="W804" s="8"/>
      <c r="X804" s="8"/>
      <c r="Y804" s="134" t="n">
        <v>26833.6</v>
      </c>
    </row>
    <row r="805" customFormat="false" ht="15.75" hidden="false" customHeight="false" outlineLevel="0" collapsed="false">
      <c r="A805" s="8"/>
      <c r="B805" s="8"/>
      <c r="C805" s="8"/>
      <c r="D805" s="8"/>
      <c r="E805" s="8"/>
      <c r="F805" s="8"/>
      <c r="G805" s="143" t="s">
        <v>538</v>
      </c>
      <c r="H805" s="8"/>
      <c r="I805" s="145" t="n">
        <v>43251</v>
      </c>
      <c r="J805" s="8"/>
      <c r="K805" s="143" t="s">
        <v>1102</v>
      </c>
      <c r="L805" s="8"/>
      <c r="M805" s="147" t="s">
        <v>843</v>
      </c>
      <c r="N805" s="8"/>
      <c r="O805" s="8"/>
      <c r="P805" s="8"/>
      <c r="Q805" s="143" t="s">
        <v>1103</v>
      </c>
      <c r="R805" s="8"/>
      <c r="S805" s="143" t="s">
        <v>134</v>
      </c>
      <c r="T805" s="8"/>
      <c r="U805" s="135" t="n">
        <v>13.05</v>
      </c>
      <c r="V805" s="8"/>
      <c r="W805" s="146"/>
      <c r="X805" s="8"/>
      <c r="Y805" s="135" t="n">
        <v>26846.65</v>
      </c>
    </row>
    <row r="806" customFormat="false" ht="15" hidden="false" customHeight="false" outlineLevel="0" collapsed="false">
      <c r="A806" s="8"/>
      <c r="B806" s="8"/>
      <c r="C806" s="143" t="s">
        <v>1216</v>
      </c>
      <c r="D806" s="8"/>
      <c r="E806" s="8"/>
      <c r="F806" s="8"/>
      <c r="G806" s="8"/>
      <c r="H806" s="8"/>
      <c r="I806" s="8"/>
      <c r="J806" s="8"/>
      <c r="K806" s="8"/>
      <c r="L806" s="8"/>
      <c r="M806" s="144"/>
      <c r="N806" s="8"/>
      <c r="O806" s="8"/>
      <c r="P806" s="8"/>
      <c r="Q806" s="8"/>
      <c r="R806" s="8"/>
      <c r="S806" s="8"/>
      <c r="T806" s="8"/>
      <c r="U806" s="134" t="n">
        <v>2502.9</v>
      </c>
      <c r="V806" s="8"/>
      <c r="W806" s="134" t="n">
        <v>0</v>
      </c>
      <c r="X806" s="8"/>
      <c r="Y806" s="134" t="n">
        <v>26846.65</v>
      </c>
    </row>
    <row r="807" customFormat="false" ht="15" hidden="false" customHeight="false" outlineLevel="0" collapsed="false">
      <c r="A807" s="14"/>
      <c r="B807" s="14"/>
      <c r="C807" s="48" t="s">
        <v>145</v>
      </c>
      <c r="D807" s="14"/>
      <c r="E807" s="14"/>
      <c r="F807" s="14"/>
      <c r="G807" s="14"/>
      <c r="H807" s="14"/>
      <c r="I807" s="14"/>
      <c r="J807" s="14"/>
      <c r="K807" s="14"/>
      <c r="L807" s="14"/>
      <c r="M807" s="141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2" t="n">
        <v>254760.35</v>
      </c>
    </row>
    <row r="808" customFormat="false" ht="15" hidden="false" customHeight="false" outlineLevel="0" collapsed="false">
      <c r="A808" s="8"/>
      <c r="B808" s="8"/>
      <c r="C808" s="8"/>
      <c r="D808" s="8"/>
      <c r="E808" s="8"/>
      <c r="F808" s="8"/>
      <c r="G808" s="143" t="s">
        <v>839</v>
      </c>
      <c r="H808" s="8"/>
      <c r="I808" s="145" t="n">
        <v>43228</v>
      </c>
      <c r="J808" s="8"/>
      <c r="K808" s="143" t="s">
        <v>927</v>
      </c>
      <c r="L808" s="8"/>
      <c r="M808" s="144"/>
      <c r="N808" s="8"/>
      <c r="O808" s="143" t="s">
        <v>498</v>
      </c>
      <c r="P808" s="8"/>
      <c r="Q808" s="143" t="s">
        <v>850</v>
      </c>
      <c r="R808" s="8"/>
      <c r="S808" s="143" t="s">
        <v>409</v>
      </c>
      <c r="T808" s="8"/>
      <c r="U808" s="134" t="n">
        <v>702.15</v>
      </c>
      <c r="V808" s="8"/>
      <c r="W808" s="8"/>
      <c r="X808" s="8"/>
      <c r="Y808" s="134" t="n">
        <v>255462.5</v>
      </c>
    </row>
    <row r="809" customFormat="false" ht="15" hidden="false" customHeight="false" outlineLevel="0" collapsed="false">
      <c r="A809" s="8"/>
      <c r="B809" s="8"/>
      <c r="C809" s="8"/>
      <c r="D809" s="8"/>
      <c r="E809" s="8"/>
      <c r="F809" s="8"/>
      <c r="G809" s="143" t="s">
        <v>538</v>
      </c>
      <c r="H809" s="8"/>
      <c r="I809" s="145" t="n">
        <v>43251</v>
      </c>
      <c r="J809" s="8"/>
      <c r="K809" s="143" t="s">
        <v>1069</v>
      </c>
      <c r="L809" s="8"/>
      <c r="M809" s="147" t="s">
        <v>843</v>
      </c>
      <c r="N809" s="8"/>
      <c r="O809" s="8"/>
      <c r="P809" s="8"/>
      <c r="Q809" s="143" t="s">
        <v>1094</v>
      </c>
      <c r="R809" s="8"/>
      <c r="S809" s="143" t="s">
        <v>134</v>
      </c>
      <c r="T809" s="8"/>
      <c r="U809" s="8"/>
      <c r="V809" s="8"/>
      <c r="W809" s="134" t="n">
        <v>8965.93</v>
      </c>
      <c r="X809" s="8"/>
      <c r="Y809" s="134" t="n">
        <v>246496.57</v>
      </c>
    </row>
    <row r="810" customFormat="false" ht="15.75" hidden="false" customHeight="false" outlineLevel="0" collapsed="false">
      <c r="A810" s="8"/>
      <c r="B810" s="8"/>
      <c r="C810" s="8"/>
      <c r="D810" s="8"/>
      <c r="E810" s="8"/>
      <c r="F810" s="8"/>
      <c r="G810" s="143" t="s">
        <v>839</v>
      </c>
      <c r="H810" s="8"/>
      <c r="I810" s="145" t="n">
        <v>43251</v>
      </c>
      <c r="J810" s="8"/>
      <c r="K810" s="143" t="s">
        <v>1022</v>
      </c>
      <c r="L810" s="8"/>
      <c r="M810" s="144"/>
      <c r="N810" s="8"/>
      <c r="O810" s="143" t="s">
        <v>498</v>
      </c>
      <c r="P810" s="8"/>
      <c r="Q810" s="143" t="s">
        <v>850</v>
      </c>
      <c r="R810" s="8"/>
      <c r="S810" s="143" t="s">
        <v>409</v>
      </c>
      <c r="T810" s="8"/>
      <c r="U810" s="135" t="n">
        <v>34085.44</v>
      </c>
      <c r="V810" s="8"/>
      <c r="W810" s="146"/>
      <c r="X810" s="8"/>
      <c r="Y810" s="135" t="n">
        <v>280582.01</v>
      </c>
    </row>
    <row r="811" customFormat="false" ht="15" hidden="false" customHeight="false" outlineLevel="0" collapsed="false">
      <c r="A811" s="8"/>
      <c r="B811" s="8"/>
      <c r="C811" s="143" t="s">
        <v>1217</v>
      </c>
      <c r="D811" s="8"/>
      <c r="E811" s="8"/>
      <c r="F811" s="8"/>
      <c r="G811" s="8"/>
      <c r="H811" s="8"/>
      <c r="I811" s="8"/>
      <c r="J811" s="8"/>
      <c r="K811" s="8"/>
      <c r="L811" s="8"/>
      <c r="M811" s="144"/>
      <c r="N811" s="8"/>
      <c r="O811" s="8"/>
      <c r="P811" s="8"/>
      <c r="Q811" s="8"/>
      <c r="R811" s="8"/>
      <c r="S811" s="8"/>
      <c r="T811" s="8"/>
      <c r="U811" s="134" t="n">
        <v>34787.59</v>
      </c>
      <c r="V811" s="8"/>
      <c r="W811" s="134" t="n">
        <v>8965.93</v>
      </c>
      <c r="X811" s="8"/>
      <c r="Y811" s="134" t="n">
        <v>280582.01</v>
      </c>
    </row>
    <row r="812" customFormat="false" ht="15" hidden="false" customHeight="false" outlineLevel="0" collapsed="false">
      <c r="A812" s="14"/>
      <c r="B812" s="14"/>
      <c r="C812" s="48" t="s">
        <v>147</v>
      </c>
      <c r="D812" s="14"/>
      <c r="E812" s="14"/>
      <c r="F812" s="14"/>
      <c r="G812" s="14"/>
      <c r="H812" s="14"/>
      <c r="I812" s="14"/>
      <c r="J812" s="14"/>
      <c r="K812" s="14"/>
      <c r="L812" s="14"/>
      <c r="M812" s="141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2" t="n">
        <v>8684.78</v>
      </c>
    </row>
    <row r="813" customFormat="false" ht="15.75" hidden="false" customHeight="false" outlineLevel="0" collapsed="false">
      <c r="A813" s="76"/>
      <c r="B813" s="76"/>
      <c r="C813" s="76"/>
      <c r="D813" s="76"/>
      <c r="E813" s="8"/>
      <c r="F813" s="8"/>
      <c r="G813" s="143" t="s">
        <v>538</v>
      </c>
      <c r="H813" s="8"/>
      <c r="I813" s="145" t="n">
        <v>43251</v>
      </c>
      <c r="J813" s="8"/>
      <c r="K813" s="143" t="s">
        <v>1069</v>
      </c>
      <c r="L813" s="8"/>
      <c r="M813" s="147" t="s">
        <v>843</v>
      </c>
      <c r="N813" s="8"/>
      <c r="O813" s="8"/>
      <c r="P813" s="8"/>
      <c r="Q813" s="143" t="s">
        <v>850</v>
      </c>
      <c r="R813" s="8"/>
      <c r="S813" s="143" t="s">
        <v>134</v>
      </c>
      <c r="T813" s="8"/>
      <c r="U813" s="135" t="n">
        <v>29.44</v>
      </c>
      <c r="V813" s="8"/>
      <c r="W813" s="146"/>
      <c r="X813" s="8"/>
      <c r="Y813" s="135" t="n">
        <v>8714.22</v>
      </c>
    </row>
    <row r="814" customFormat="false" ht="15" hidden="false" customHeight="false" outlineLevel="0" collapsed="false">
      <c r="A814" s="8"/>
      <c r="B814" s="8"/>
      <c r="C814" s="143" t="s">
        <v>1218</v>
      </c>
      <c r="D814" s="8"/>
      <c r="E814" s="8"/>
      <c r="F814" s="8"/>
      <c r="G814" s="8"/>
      <c r="H814" s="8"/>
      <c r="I814" s="8"/>
      <c r="J814" s="8"/>
      <c r="K814" s="8"/>
      <c r="L814" s="8"/>
      <c r="M814" s="144"/>
      <c r="N814" s="8"/>
      <c r="O814" s="8"/>
      <c r="P814" s="8"/>
      <c r="Q814" s="8"/>
      <c r="R814" s="8"/>
      <c r="S814" s="8"/>
      <c r="T814" s="8"/>
      <c r="U814" s="134" t="n">
        <v>29.44</v>
      </c>
      <c r="V814" s="8"/>
      <c r="W814" s="134" t="n">
        <v>0</v>
      </c>
      <c r="X814" s="8"/>
      <c r="Y814" s="134" t="n">
        <v>8714.22</v>
      </c>
    </row>
    <row r="815" customFormat="false" ht="15" hidden="false" customHeight="false" outlineLevel="0" collapsed="false">
      <c r="A815" s="14"/>
      <c r="B815" s="14"/>
      <c r="C815" s="48" t="s">
        <v>149</v>
      </c>
      <c r="D815" s="14"/>
      <c r="E815" s="14"/>
      <c r="F815" s="14"/>
      <c r="G815" s="14"/>
      <c r="H815" s="14"/>
      <c r="I815" s="14"/>
      <c r="J815" s="14"/>
      <c r="K815" s="14"/>
      <c r="L815" s="14"/>
      <c r="M815" s="141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2" t="n">
        <v>10671.8</v>
      </c>
    </row>
    <row r="816" customFormat="false" ht="15.75" hidden="false" customHeight="false" outlineLevel="0" collapsed="false">
      <c r="A816" s="76"/>
      <c r="B816" s="76"/>
      <c r="C816" s="76"/>
      <c r="D816" s="76"/>
      <c r="E816" s="8"/>
      <c r="F816" s="8"/>
      <c r="G816" s="143" t="s">
        <v>538</v>
      </c>
      <c r="H816" s="8"/>
      <c r="I816" s="145" t="n">
        <v>43251</v>
      </c>
      <c r="J816" s="8"/>
      <c r="K816" s="143" t="s">
        <v>854</v>
      </c>
      <c r="L816" s="8"/>
      <c r="M816" s="147" t="s">
        <v>843</v>
      </c>
      <c r="N816" s="8"/>
      <c r="O816" s="143" t="s">
        <v>1219</v>
      </c>
      <c r="P816" s="8"/>
      <c r="Q816" s="143" t="s">
        <v>856</v>
      </c>
      <c r="R816" s="8"/>
      <c r="S816" s="143" t="s">
        <v>545</v>
      </c>
      <c r="T816" s="8"/>
      <c r="U816" s="135" t="n">
        <v>817.79</v>
      </c>
      <c r="V816" s="8"/>
      <c r="W816" s="146"/>
      <c r="X816" s="8"/>
      <c r="Y816" s="135" t="n">
        <v>11489.59</v>
      </c>
    </row>
    <row r="817" customFormat="false" ht="15" hidden="false" customHeight="false" outlineLevel="0" collapsed="false">
      <c r="A817" s="8"/>
      <c r="B817" s="8"/>
      <c r="C817" s="143" t="s">
        <v>1220</v>
      </c>
      <c r="D817" s="8"/>
      <c r="E817" s="8"/>
      <c r="F817" s="8"/>
      <c r="G817" s="8"/>
      <c r="H817" s="8"/>
      <c r="I817" s="8"/>
      <c r="J817" s="8"/>
      <c r="K817" s="8"/>
      <c r="L817" s="8"/>
      <c r="M817" s="144"/>
      <c r="N817" s="8"/>
      <c r="O817" s="8"/>
      <c r="P817" s="8"/>
      <c r="Q817" s="8"/>
      <c r="R817" s="8"/>
      <c r="S817" s="8"/>
      <c r="T817" s="8"/>
      <c r="U817" s="134" t="n">
        <v>817.79</v>
      </c>
      <c r="V817" s="8"/>
      <c r="W817" s="134" t="n">
        <v>0</v>
      </c>
      <c r="X817" s="8"/>
      <c r="Y817" s="134" t="n">
        <v>11489.59</v>
      </c>
    </row>
    <row r="818" customFormat="false" ht="15" hidden="false" customHeight="false" outlineLevel="0" collapsed="false">
      <c r="A818" s="14"/>
      <c r="B818" s="14"/>
      <c r="C818" s="48" t="s">
        <v>151</v>
      </c>
      <c r="D818" s="14"/>
      <c r="E818" s="14"/>
      <c r="F818" s="14"/>
      <c r="G818" s="14"/>
      <c r="H818" s="14"/>
      <c r="I818" s="14"/>
      <c r="J818" s="14"/>
      <c r="K818" s="14"/>
      <c r="L818" s="14"/>
      <c r="M818" s="141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2" t="n">
        <v>8074.81</v>
      </c>
    </row>
    <row r="819" customFormat="false" ht="15" hidden="false" customHeight="false" outlineLevel="0" collapsed="false">
      <c r="A819" s="8"/>
      <c r="B819" s="8"/>
      <c r="C819" s="8"/>
      <c r="D819" s="8"/>
      <c r="E819" s="8"/>
      <c r="F819" s="8"/>
      <c r="G819" s="143" t="s">
        <v>538</v>
      </c>
      <c r="H819" s="8"/>
      <c r="I819" s="145" t="n">
        <v>43251</v>
      </c>
      <c r="J819" s="8"/>
      <c r="K819" s="143" t="s">
        <v>1069</v>
      </c>
      <c r="L819" s="8"/>
      <c r="M819" s="147" t="s">
        <v>843</v>
      </c>
      <c r="N819" s="8"/>
      <c r="O819" s="8"/>
      <c r="P819" s="8"/>
      <c r="Q819" s="143" t="s">
        <v>1094</v>
      </c>
      <c r="R819" s="8"/>
      <c r="S819" s="143" t="s">
        <v>134</v>
      </c>
      <c r="T819" s="8"/>
      <c r="U819" s="8"/>
      <c r="V819" s="8"/>
      <c r="W819" s="134" t="n">
        <v>1548.64</v>
      </c>
      <c r="X819" s="8"/>
      <c r="Y819" s="134" t="n">
        <v>6526.17</v>
      </c>
    </row>
    <row r="820" customFormat="false" ht="15.75" hidden="false" customHeight="false" outlineLevel="0" collapsed="false">
      <c r="A820" s="8"/>
      <c r="B820" s="8"/>
      <c r="C820" s="8"/>
      <c r="D820" s="8"/>
      <c r="E820" s="8"/>
      <c r="F820" s="8"/>
      <c r="G820" s="143" t="s">
        <v>839</v>
      </c>
      <c r="H820" s="8"/>
      <c r="I820" s="145" t="n">
        <v>43251</v>
      </c>
      <c r="J820" s="8"/>
      <c r="K820" s="143" t="s">
        <v>1021</v>
      </c>
      <c r="L820" s="8"/>
      <c r="M820" s="144"/>
      <c r="N820" s="8"/>
      <c r="O820" s="143" t="s">
        <v>499</v>
      </c>
      <c r="P820" s="8"/>
      <c r="Q820" s="143" t="s">
        <v>850</v>
      </c>
      <c r="R820" s="8"/>
      <c r="S820" s="143" t="s">
        <v>409</v>
      </c>
      <c r="T820" s="8"/>
      <c r="U820" s="135" t="n">
        <v>2322.95</v>
      </c>
      <c r="V820" s="8"/>
      <c r="W820" s="146"/>
      <c r="X820" s="8"/>
      <c r="Y820" s="135" t="n">
        <v>8849.12</v>
      </c>
    </row>
    <row r="821" customFormat="false" ht="15" hidden="false" customHeight="false" outlineLevel="0" collapsed="false">
      <c r="A821" s="8"/>
      <c r="B821" s="8"/>
      <c r="C821" s="143" t="s">
        <v>1221</v>
      </c>
      <c r="D821" s="8"/>
      <c r="E821" s="8"/>
      <c r="F821" s="8"/>
      <c r="G821" s="8"/>
      <c r="H821" s="8"/>
      <c r="I821" s="8"/>
      <c r="J821" s="8"/>
      <c r="K821" s="8"/>
      <c r="L821" s="8"/>
      <c r="M821" s="144"/>
      <c r="N821" s="8"/>
      <c r="O821" s="8"/>
      <c r="P821" s="8"/>
      <c r="Q821" s="8"/>
      <c r="R821" s="8"/>
      <c r="S821" s="8"/>
      <c r="T821" s="8"/>
      <c r="U821" s="134" t="n">
        <v>2322.95</v>
      </c>
      <c r="V821" s="8"/>
      <c r="W821" s="134" t="n">
        <v>1548.64</v>
      </c>
      <c r="X821" s="8"/>
      <c r="Y821" s="134" t="n">
        <v>8849.12</v>
      </c>
    </row>
    <row r="822" customFormat="false" ht="15" hidden="false" customHeight="false" outlineLevel="0" collapsed="false">
      <c r="A822" s="14"/>
      <c r="B822" s="14"/>
      <c r="C822" s="48" t="s">
        <v>152</v>
      </c>
      <c r="D822" s="14"/>
      <c r="E822" s="14"/>
      <c r="F822" s="14"/>
      <c r="G822" s="14"/>
      <c r="H822" s="14"/>
      <c r="I822" s="14"/>
      <c r="J822" s="14"/>
      <c r="K822" s="14"/>
      <c r="L822" s="14"/>
      <c r="M822" s="141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2" t="n">
        <v>2504.83</v>
      </c>
    </row>
    <row r="823" customFormat="false" ht="15.75" hidden="false" customHeight="false" outlineLevel="0" collapsed="false">
      <c r="A823" s="76"/>
      <c r="B823" s="76"/>
      <c r="C823" s="76"/>
      <c r="D823" s="76"/>
      <c r="E823" s="8"/>
      <c r="F823" s="8"/>
      <c r="G823" s="143" t="s">
        <v>538</v>
      </c>
      <c r="H823" s="8"/>
      <c r="I823" s="145" t="n">
        <v>43235</v>
      </c>
      <c r="J823" s="8"/>
      <c r="K823" s="143" t="s">
        <v>842</v>
      </c>
      <c r="L823" s="8"/>
      <c r="M823" s="147" t="s">
        <v>843</v>
      </c>
      <c r="N823" s="8"/>
      <c r="O823" s="143" t="s">
        <v>789</v>
      </c>
      <c r="P823" s="8"/>
      <c r="Q823" s="143" t="s">
        <v>844</v>
      </c>
      <c r="R823" s="8"/>
      <c r="S823" s="143" t="s">
        <v>392</v>
      </c>
      <c r="T823" s="8"/>
      <c r="U823" s="135" t="n">
        <v>204</v>
      </c>
      <c r="V823" s="8"/>
      <c r="W823" s="146"/>
      <c r="X823" s="8"/>
      <c r="Y823" s="135" t="n">
        <v>2708.83</v>
      </c>
    </row>
    <row r="824" customFormat="false" ht="15" hidden="false" customHeight="false" outlineLevel="0" collapsed="false">
      <c r="A824" s="8"/>
      <c r="B824" s="8"/>
      <c r="C824" s="143" t="s">
        <v>1222</v>
      </c>
      <c r="D824" s="8"/>
      <c r="E824" s="8"/>
      <c r="F824" s="8"/>
      <c r="G824" s="8"/>
      <c r="H824" s="8"/>
      <c r="I824" s="8"/>
      <c r="J824" s="8"/>
      <c r="K824" s="8"/>
      <c r="L824" s="8"/>
      <c r="M824" s="144"/>
      <c r="N824" s="8"/>
      <c r="O824" s="8"/>
      <c r="P824" s="8"/>
      <c r="Q824" s="8"/>
      <c r="R824" s="8"/>
      <c r="S824" s="8"/>
      <c r="T824" s="8"/>
      <c r="U824" s="134" t="n">
        <v>204</v>
      </c>
      <c r="V824" s="8"/>
      <c r="W824" s="134" t="n">
        <v>0</v>
      </c>
      <c r="X824" s="8"/>
      <c r="Y824" s="134" t="n">
        <v>2708.83</v>
      </c>
    </row>
    <row r="825" customFormat="false" ht="15" hidden="false" customHeight="false" outlineLevel="0" collapsed="false">
      <c r="A825" s="14"/>
      <c r="B825" s="14"/>
      <c r="C825" s="48" t="s">
        <v>1223</v>
      </c>
      <c r="D825" s="14"/>
      <c r="E825" s="14"/>
      <c r="F825" s="14"/>
      <c r="G825" s="14"/>
      <c r="H825" s="14"/>
      <c r="I825" s="14"/>
      <c r="J825" s="14"/>
      <c r="K825" s="14"/>
      <c r="L825" s="14"/>
      <c r="M825" s="141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2" t="n">
        <v>0</v>
      </c>
    </row>
    <row r="826" customFormat="false" ht="15" hidden="false" customHeight="false" outlineLevel="0" collapsed="false">
      <c r="A826" s="8"/>
      <c r="B826" s="8"/>
      <c r="C826" s="143" t="s">
        <v>1224</v>
      </c>
      <c r="D826" s="8"/>
      <c r="E826" s="8"/>
      <c r="F826" s="8"/>
      <c r="G826" s="8"/>
      <c r="H826" s="8"/>
      <c r="I826" s="8"/>
      <c r="J826" s="8"/>
      <c r="K826" s="8"/>
      <c r="L826" s="8"/>
      <c r="M826" s="144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134" t="n">
        <v>0</v>
      </c>
    </row>
    <row r="827" customFormat="false" ht="15" hidden="false" customHeight="false" outlineLevel="0" collapsed="false">
      <c r="A827" s="14"/>
      <c r="B827" s="14"/>
      <c r="C827" s="48" t="s">
        <v>1225</v>
      </c>
      <c r="D827" s="14"/>
      <c r="E827" s="14"/>
      <c r="F827" s="14"/>
      <c r="G827" s="14"/>
      <c r="H827" s="14"/>
      <c r="I827" s="14"/>
      <c r="J827" s="14"/>
      <c r="K827" s="14"/>
      <c r="L827" s="14"/>
      <c r="M827" s="141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2" t="n">
        <v>0</v>
      </c>
    </row>
    <row r="828" customFormat="false" ht="15" hidden="false" customHeight="false" outlineLevel="0" collapsed="false">
      <c r="A828" s="8"/>
      <c r="B828" s="8"/>
      <c r="C828" s="143" t="s">
        <v>1226</v>
      </c>
      <c r="D828" s="8"/>
      <c r="E828" s="8"/>
      <c r="F828" s="8"/>
      <c r="G828" s="8"/>
      <c r="H828" s="8"/>
      <c r="I828" s="8"/>
      <c r="J828" s="8"/>
      <c r="K828" s="8"/>
      <c r="L828" s="8"/>
      <c r="M828" s="144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134" t="n">
        <v>0</v>
      </c>
    </row>
    <row r="829" customFormat="false" ht="15" hidden="false" customHeight="false" outlineLevel="0" collapsed="false">
      <c r="A829" s="14"/>
      <c r="B829" s="14"/>
      <c r="C829" s="48" t="s">
        <v>154</v>
      </c>
      <c r="D829" s="14"/>
      <c r="E829" s="14"/>
      <c r="F829" s="14"/>
      <c r="G829" s="14"/>
      <c r="H829" s="14"/>
      <c r="I829" s="14"/>
      <c r="J829" s="14"/>
      <c r="K829" s="14"/>
      <c r="L829" s="14"/>
      <c r="M829" s="141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2" t="n">
        <v>3712.53</v>
      </c>
    </row>
    <row r="830" customFormat="false" ht="15" hidden="false" customHeight="false" outlineLevel="0" collapsed="false">
      <c r="A830" s="8"/>
      <c r="B830" s="8"/>
      <c r="C830" s="143" t="s">
        <v>1227</v>
      </c>
      <c r="D830" s="8"/>
      <c r="E830" s="8"/>
      <c r="F830" s="8"/>
      <c r="G830" s="8"/>
      <c r="H830" s="8"/>
      <c r="I830" s="8"/>
      <c r="J830" s="8"/>
      <c r="K830" s="8"/>
      <c r="L830" s="8"/>
      <c r="M830" s="144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134" t="n">
        <v>3712.53</v>
      </c>
    </row>
    <row r="831" customFormat="false" ht="15" hidden="false" customHeight="false" outlineLevel="0" collapsed="false">
      <c r="A831" s="14"/>
      <c r="B831" s="14"/>
      <c r="C831" s="48" t="s">
        <v>156</v>
      </c>
      <c r="D831" s="14"/>
      <c r="E831" s="14"/>
      <c r="F831" s="14"/>
      <c r="G831" s="14"/>
      <c r="H831" s="14"/>
      <c r="I831" s="14"/>
      <c r="J831" s="14"/>
      <c r="K831" s="14"/>
      <c r="L831" s="14"/>
      <c r="M831" s="141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2" t="n">
        <v>10385.59</v>
      </c>
    </row>
    <row r="832" customFormat="false" ht="15" hidden="false" customHeight="false" outlineLevel="0" collapsed="false">
      <c r="A832" s="8"/>
      <c r="B832" s="8"/>
      <c r="C832" s="8"/>
      <c r="D832" s="8"/>
      <c r="E832" s="8"/>
      <c r="F832" s="8"/>
      <c r="G832" s="143" t="s">
        <v>1025</v>
      </c>
      <c r="H832" s="8"/>
      <c r="I832" s="145" t="n">
        <v>43227</v>
      </c>
      <c r="J832" s="8"/>
      <c r="K832" s="143" t="s">
        <v>1026</v>
      </c>
      <c r="L832" s="8"/>
      <c r="M832" s="144"/>
      <c r="N832" s="8"/>
      <c r="O832" s="143" t="s">
        <v>1042</v>
      </c>
      <c r="P832" s="8"/>
      <c r="Q832" s="143" t="s">
        <v>440</v>
      </c>
      <c r="R832" s="8"/>
      <c r="S832" s="143" t="s">
        <v>412</v>
      </c>
      <c r="T832" s="8"/>
      <c r="U832" s="134" t="n">
        <v>26.45</v>
      </c>
      <c r="V832" s="8"/>
      <c r="W832" s="8"/>
      <c r="X832" s="8"/>
      <c r="Y832" s="134" t="n">
        <v>10412.04</v>
      </c>
    </row>
    <row r="833" customFormat="false" ht="15.75" hidden="false" customHeight="false" outlineLevel="0" collapsed="false">
      <c r="A833" s="8"/>
      <c r="B833" s="8"/>
      <c r="C833" s="8"/>
      <c r="D833" s="8"/>
      <c r="E833" s="8"/>
      <c r="F833" s="8"/>
      <c r="G833" s="143" t="s">
        <v>839</v>
      </c>
      <c r="H833" s="8"/>
      <c r="I833" s="145" t="n">
        <v>43229</v>
      </c>
      <c r="J833" s="8"/>
      <c r="K833" s="143" t="s">
        <v>932</v>
      </c>
      <c r="L833" s="8"/>
      <c r="M833" s="144"/>
      <c r="N833" s="8"/>
      <c r="O833" s="143" t="s">
        <v>571</v>
      </c>
      <c r="P833" s="8"/>
      <c r="Q833" s="143" t="s">
        <v>1228</v>
      </c>
      <c r="R833" s="8"/>
      <c r="S833" s="143" t="s">
        <v>409</v>
      </c>
      <c r="T833" s="8"/>
      <c r="U833" s="135" t="n">
        <v>171.62</v>
      </c>
      <c r="V833" s="8"/>
      <c r="W833" s="146"/>
      <c r="X833" s="8"/>
      <c r="Y833" s="135" t="n">
        <v>10583.66</v>
      </c>
    </row>
    <row r="834" customFormat="false" ht="15" hidden="false" customHeight="false" outlineLevel="0" collapsed="false">
      <c r="A834" s="8"/>
      <c r="B834" s="8"/>
      <c r="C834" s="143" t="s">
        <v>1229</v>
      </c>
      <c r="D834" s="8"/>
      <c r="E834" s="8"/>
      <c r="F834" s="8"/>
      <c r="G834" s="8"/>
      <c r="H834" s="8"/>
      <c r="I834" s="8"/>
      <c r="J834" s="8"/>
      <c r="K834" s="8"/>
      <c r="L834" s="8"/>
      <c r="M834" s="144"/>
      <c r="N834" s="8"/>
      <c r="O834" s="8"/>
      <c r="P834" s="8"/>
      <c r="Q834" s="8"/>
      <c r="R834" s="8"/>
      <c r="S834" s="8"/>
      <c r="T834" s="8"/>
      <c r="U834" s="134" t="n">
        <v>198.07</v>
      </c>
      <c r="V834" s="8"/>
      <c r="W834" s="134" t="n">
        <v>0</v>
      </c>
      <c r="X834" s="8"/>
      <c r="Y834" s="134" t="n">
        <v>10583.66</v>
      </c>
    </row>
    <row r="835" customFormat="false" ht="15" hidden="false" customHeight="false" outlineLevel="0" collapsed="false">
      <c r="A835" s="14"/>
      <c r="B835" s="14"/>
      <c r="C835" s="48" t="s">
        <v>158</v>
      </c>
      <c r="D835" s="14"/>
      <c r="E835" s="14"/>
      <c r="F835" s="14"/>
      <c r="G835" s="14"/>
      <c r="H835" s="14"/>
      <c r="I835" s="14"/>
      <c r="J835" s="14"/>
      <c r="K835" s="14"/>
      <c r="L835" s="14"/>
      <c r="M835" s="141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2" t="n">
        <v>0</v>
      </c>
    </row>
    <row r="836" customFormat="false" ht="15" hidden="false" customHeight="false" outlineLevel="0" collapsed="false">
      <c r="A836" s="8"/>
      <c r="B836" s="8"/>
      <c r="C836" s="143" t="s">
        <v>1230</v>
      </c>
      <c r="D836" s="8"/>
      <c r="E836" s="8"/>
      <c r="F836" s="8"/>
      <c r="G836" s="8"/>
      <c r="H836" s="8"/>
      <c r="I836" s="8"/>
      <c r="J836" s="8"/>
      <c r="K836" s="8"/>
      <c r="L836" s="8"/>
      <c r="M836" s="144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134" t="n">
        <v>0</v>
      </c>
    </row>
    <row r="837" customFormat="false" ht="15" hidden="false" customHeight="false" outlineLevel="0" collapsed="false">
      <c r="A837" s="14"/>
      <c r="B837" s="14"/>
      <c r="C837" s="48" t="s">
        <v>159</v>
      </c>
      <c r="D837" s="14"/>
      <c r="E837" s="14"/>
      <c r="F837" s="14"/>
      <c r="G837" s="14"/>
      <c r="H837" s="14"/>
      <c r="I837" s="14"/>
      <c r="J837" s="14"/>
      <c r="K837" s="14"/>
      <c r="L837" s="14"/>
      <c r="M837" s="141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2" t="n">
        <v>13107.09</v>
      </c>
    </row>
    <row r="838" customFormat="false" ht="15.75" hidden="false" customHeight="false" outlineLevel="0" collapsed="false">
      <c r="A838" s="76"/>
      <c r="B838" s="76"/>
      <c r="C838" s="76"/>
      <c r="D838" s="76"/>
      <c r="E838" s="8"/>
      <c r="F838" s="8"/>
      <c r="G838" s="143" t="s">
        <v>538</v>
      </c>
      <c r="H838" s="8"/>
      <c r="I838" s="145" t="n">
        <v>43251</v>
      </c>
      <c r="J838" s="8"/>
      <c r="K838" s="143" t="s">
        <v>845</v>
      </c>
      <c r="L838" s="8"/>
      <c r="M838" s="147" t="s">
        <v>843</v>
      </c>
      <c r="N838" s="8"/>
      <c r="O838" s="143" t="s">
        <v>846</v>
      </c>
      <c r="P838" s="8"/>
      <c r="Q838" s="143" t="s">
        <v>847</v>
      </c>
      <c r="R838" s="8"/>
      <c r="S838" s="143" t="s">
        <v>392</v>
      </c>
      <c r="T838" s="8"/>
      <c r="U838" s="135" t="n">
        <v>645.67</v>
      </c>
      <c r="V838" s="8"/>
      <c r="W838" s="146"/>
      <c r="X838" s="8"/>
      <c r="Y838" s="135" t="n">
        <v>13752.76</v>
      </c>
    </row>
    <row r="839" customFormat="false" ht="15" hidden="false" customHeight="false" outlineLevel="0" collapsed="false">
      <c r="A839" s="8"/>
      <c r="B839" s="8"/>
      <c r="C839" s="143" t="s">
        <v>1231</v>
      </c>
      <c r="D839" s="8"/>
      <c r="E839" s="8"/>
      <c r="F839" s="8"/>
      <c r="G839" s="8"/>
      <c r="H839" s="8"/>
      <c r="I839" s="8"/>
      <c r="J839" s="8"/>
      <c r="K839" s="8"/>
      <c r="L839" s="8"/>
      <c r="M839" s="144"/>
      <c r="N839" s="8"/>
      <c r="O839" s="8"/>
      <c r="P839" s="8"/>
      <c r="Q839" s="8"/>
      <c r="R839" s="8"/>
      <c r="S839" s="8"/>
      <c r="T839" s="8"/>
      <c r="U839" s="134" t="n">
        <v>645.67</v>
      </c>
      <c r="V839" s="8"/>
      <c r="W839" s="134" t="n">
        <v>0</v>
      </c>
      <c r="X839" s="8"/>
      <c r="Y839" s="134" t="n">
        <v>13752.76</v>
      </c>
    </row>
    <row r="840" customFormat="false" ht="15" hidden="false" customHeight="false" outlineLevel="0" collapsed="false">
      <c r="A840" s="14"/>
      <c r="B840" s="14"/>
      <c r="C840" s="48" t="s">
        <v>161</v>
      </c>
      <c r="D840" s="14"/>
      <c r="E840" s="14"/>
      <c r="F840" s="14"/>
      <c r="G840" s="14"/>
      <c r="H840" s="14"/>
      <c r="I840" s="14"/>
      <c r="J840" s="14"/>
      <c r="K840" s="14"/>
      <c r="L840" s="14"/>
      <c r="M840" s="141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2" t="n">
        <v>0</v>
      </c>
    </row>
    <row r="841" customFormat="false" ht="15" hidden="false" customHeight="false" outlineLevel="0" collapsed="false">
      <c r="A841" s="8"/>
      <c r="B841" s="8"/>
      <c r="C841" s="143" t="s">
        <v>1232</v>
      </c>
      <c r="D841" s="8"/>
      <c r="E841" s="8"/>
      <c r="F841" s="8"/>
      <c r="G841" s="8"/>
      <c r="H841" s="8"/>
      <c r="I841" s="8"/>
      <c r="J841" s="8"/>
      <c r="K841" s="8"/>
      <c r="L841" s="8"/>
      <c r="M841" s="144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134" t="n">
        <v>0</v>
      </c>
    </row>
    <row r="842" customFormat="false" ht="15" hidden="false" customHeight="false" outlineLevel="0" collapsed="false">
      <c r="A842" s="14"/>
      <c r="B842" s="14"/>
      <c r="C842" s="48" t="s">
        <v>162</v>
      </c>
      <c r="D842" s="14"/>
      <c r="E842" s="14"/>
      <c r="F842" s="14"/>
      <c r="G842" s="14"/>
      <c r="H842" s="14"/>
      <c r="I842" s="14"/>
      <c r="J842" s="14"/>
      <c r="K842" s="14"/>
      <c r="L842" s="14"/>
      <c r="M842" s="141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2" t="n">
        <v>-227.99</v>
      </c>
    </row>
    <row r="843" customFormat="false" ht="15" hidden="false" customHeight="false" outlineLevel="0" collapsed="false">
      <c r="A843" s="8"/>
      <c r="B843" s="8"/>
      <c r="C843" s="143" t="s">
        <v>1233</v>
      </c>
      <c r="D843" s="8"/>
      <c r="E843" s="8"/>
      <c r="F843" s="8"/>
      <c r="G843" s="8"/>
      <c r="H843" s="8"/>
      <c r="I843" s="8"/>
      <c r="J843" s="8"/>
      <c r="K843" s="8"/>
      <c r="L843" s="8"/>
      <c r="M843" s="144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134" t="n">
        <v>-227.99</v>
      </c>
    </row>
    <row r="844" customFormat="false" ht="15" hidden="false" customHeight="false" outlineLevel="0" collapsed="false">
      <c r="A844" s="14"/>
      <c r="B844" s="14"/>
      <c r="C844" s="48" t="s">
        <v>164</v>
      </c>
      <c r="D844" s="14"/>
      <c r="E844" s="14"/>
      <c r="F844" s="14"/>
      <c r="G844" s="14"/>
      <c r="H844" s="14"/>
      <c r="I844" s="14"/>
      <c r="J844" s="14"/>
      <c r="K844" s="14"/>
      <c r="L844" s="14"/>
      <c r="M844" s="141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2" t="n">
        <v>3822.54</v>
      </c>
    </row>
    <row r="845" customFormat="false" ht="15" hidden="false" customHeight="false" outlineLevel="0" collapsed="false">
      <c r="A845" s="8"/>
      <c r="B845" s="8"/>
      <c r="C845" s="143" t="s">
        <v>1234</v>
      </c>
      <c r="D845" s="8"/>
      <c r="E845" s="8"/>
      <c r="F845" s="8"/>
      <c r="G845" s="8"/>
      <c r="H845" s="8"/>
      <c r="I845" s="8"/>
      <c r="J845" s="8"/>
      <c r="K845" s="8"/>
      <c r="L845" s="8"/>
      <c r="M845" s="144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134" t="n">
        <v>3822.54</v>
      </c>
    </row>
    <row r="846" customFormat="false" ht="15" hidden="false" customHeight="false" outlineLevel="0" collapsed="false">
      <c r="A846" s="14"/>
      <c r="B846" s="14"/>
      <c r="C846" s="48" t="s">
        <v>1235</v>
      </c>
      <c r="D846" s="14"/>
      <c r="E846" s="14"/>
      <c r="F846" s="14"/>
      <c r="G846" s="14"/>
      <c r="H846" s="14"/>
      <c r="I846" s="14"/>
      <c r="J846" s="14"/>
      <c r="K846" s="14"/>
      <c r="L846" s="14"/>
      <c r="M846" s="141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2" t="n">
        <v>0</v>
      </c>
    </row>
    <row r="847" customFormat="false" ht="15" hidden="false" customHeight="false" outlineLevel="0" collapsed="false">
      <c r="A847" s="8"/>
      <c r="B847" s="8"/>
      <c r="C847" s="143" t="s">
        <v>1236</v>
      </c>
      <c r="D847" s="8"/>
      <c r="E847" s="8"/>
      <c r="F847" s="8"/>
      <c r="G847" s="8"/>
      <c r="H847" s="8"/>
      <c r="I847" s="8"/>
      <c r="J847" s="8"/>
      <c r="K847" s="8"/>
      <c r="L847" s="8"/>
      <c r="M847" s="144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134" t="n">
        <v>0</v>
      </c>
    </row>
    <row r="848" customFormat="false" ht="15" hidden="false" customHeight="false" outlineLevel="0" collapsed="false">
      <c r="A848" s="14"/>
      <c r="B848" s="14"/>
      <c r="C848" s="48" t="s">
        <v>1237</v>
      </c>
      <c r="D848" s="14"/>
      <c r="E848" s="14"/>
      <c r="F848" s="14"/>
      <c r="G848" s="14"/>
      <c r="H848" s="14"/>
      <c r="I848" s="14"/>
      <c r="J848" s="14"/>
      <c r="K848" s="14"/>
      <c r="L848" s="14"/>
      <c r="M848" s="141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2" t="n">
        <v>0</v>
      </c>
    </row>
    <row r="849" customFormat="false" ht="15.75" hidden="false" customHeight="false" outlineLevel="0" collapsed="false">
      <c r="A849" s="8"/>
      <c r="B849" s="8"/>
      <c r="C849" s="143" t="s">
        <v>1238</v>
      </c>
      <c r="D849" s="8"/>
      <c r="E849" s="8"/>
      <c r="F849" s="8"/>
      <c r="G849" s="8"/>
      <c r="H849" s="8"/>
      <c r="I849" s="8"/>
      <c r="J849" s="8"/>
      <c r="K849" s="8"/>
      <c r="L849" s="8"/>
      <c r="M849" s="144"/>
      <c r="N849" s="8"/>
      <c r="O849" s="8"/>
      <c r="P849" s="8"/>
      <c r="Q849" s="8"/>
      <c r="R849" s="8"/>
      <c r="S849" s="8"/>
      <c r="T849" s="8"/>
      <c r="U849" s="146"/>
      <c r="V849" s="8"/>
      <c r="W849" s="146"/>
      <c r="X849" s="8"/>
      <c r="Y849" s="135" t="n">
        <v>0</v>
      </c>
    </row>
    <row r="850" customFormat="false" ht="15" hidden="false" customHeight="false" outlineLevel="0" collapsed="false">
      <c r="A850" s="8"/>
      <c r="B850" s="143" t="s">
        <v>165</v>
      </c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144"/>
      <c r="N850" s="8"/>
      <c r="O850" s="8"/>
      <c r="P850" s="8"/>
      <c r="Q850" s="8"/>
      <c r="R850" s="8"/>
      <c r="S850" s="8"/>
      <c r="T850" s="8"/>
      <c r="U850" s="134" t="n">
        <v>250746.3</v>
      </c>
      <c r="V850" s="8"/>
      <c r="W850" s="134" t="n">
        <v>12755.04</v>
      </c>
      <c r="X850" s="8"/>
      <c r="Y850" s="134" t="n">
        <v>2483268.71</v>
      </c>
    </row>
    <row r="851" customFormat="false" ht="15" hidden="false" customHeight="false" outlineLevel="0" collapsed="false">
      <c r="A851" s="14"/>
      <c r="B851" s="48" t="s">
        <v>166</v>
      </c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1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2" t="n">
        <v>120162.25</v>
      </c>
    </row>
    <row r="852" customFormat="false" ht="15" hidden="false" customHeight="false" outlineLevel="0" collapsed="false">
      <c r="A852" s="14"/>
      <c r="B852" s="14"/>
      <c r="C852" s="48" t="s">
        <v>1239</v>
      </c>
      <c r="D852" s="14"/>
      <c r="E852" s="14"/>
      <c r="F852" s="14"/>
      <c r="G852" s="14"/>
      <c r="H852" s="14"/>
      <c r="I852" s="14"/>
      <c r="J852" s="14"/>
      <c r="K852" s="14"/>
      <c r="L852" s="14"/>
      <c r="M852" s="141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2" t="n">
        <v>0</v>
      </c>
    </row>
    <row r="853" customFormat="false" ht="15" hidden="false" customHeight="false" outlineLevel="0" collapsed="false">
      <c r="A853" s="8"/>
      <c r="B853" s="8"/>
      <c r="C853" s="143" t="s">
        <v>1240</v>
      </c>
      <c r="D853" s="8"/>
      <c r="E853" s="8"/>
      <c r="F853" s="8"/>
      <c r="G853" s="8"/>
      <c r="H853" s="8"/>
      <c r="I853" s="8"/>
      <c r="J853" s="8"/>
      <c r="K853" s="8"/>
      <c r="L853" s="8"/>
      <c r="M853" s="144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134" t="n">
        <v>0</v>
      </c>
    </row>
    <row r="854" customFormat="false" ht="15" hidden="false" customHeight="false" outlineLevel="0" collapsed="false">
      <c r="A854" s="14"/>
      <c r="B854" s="14"/>
      <c r="C854" s="48" t="s">
        <v>167</v>
      </c>
      <c r="D854" s="14"/>
      <c r="E854" s="14"/>
      <c r="F854" s="14"/>
      <c r="G854" s="14"/>
      <c r="H854" s="14"/>
      <c r="I854" s="14"/>
      <c r="J854" s="14"/>
      <c r="K854" s="14"/>
      <c r="L854" s="14"/>
      <c r="M854" s="141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2" t="n">
        <v>21416.7</v>
      </c>
    </row>
    <row r="855" customFormat="false" ht="15.75" hidden="false" customHeight="false" outlineLevel="0" collapsed="false">
      <c r="A855" s="76"/>
      <c r="B855" s="76"/>
      <c r="C855" s="76"/>
      <c r="D855" s="76"/>
      <c r="E855" s="8"/>
      <c r="F855" s="8"/>
      <c r="G855" s="143" t="s">
        <v>538</v>
      </c>
      <c r="H855" s="8"/>
      <c r="I855" s="145" t="n">
        <v>43251</v>
      </c>
      <c r="J855" s="8"/>
      <c r="K855" s="143" t="s">
        <v>1069</v>
      </c>
      <c r="L855" s="8"/>
      <c r="M855" s="147" t="s">
        <v>843</v>
      </c>
      <c r="N855" s="8"/>
      <c r="O855" s="8"/>
      <c r="P855" s="8"/>
      <c r="Q855" s="143" t="s">
        <v>1094</v>
      </c>
      <c r="R855" s="8"/>
      <c r="S855" s="143" t="s">
        <v>134</v>
      </c>
      <c r="T855" s="8"/>
      <c r="U855" s="135" t="n">
        <v>2266.67</v>
      </c>
      <c r="V855" s="8"/>
      <c r="W855" s="146"/>
      <c r="X855" s="8"/>
      <c r="Y855" s="135" t="n">
        <v>23683.37</v>
      </c>
    </row>
    <row r="856" customFormat="false" ht="15" hidden="false" customHeight="false" outlineLevel="0" collapsed="false">
      <c r="A856" s="8"/>
      <c r="B856" s="8"/>
      <c r="C856" s="143" t="s">
        <v>1241</v>
      </c>
      <c r="D856" s="8"/>
      <c r="E856" s="8"/>
      <c r="F856" s="8"/>
      <c r="G856" s="8"/>
      <c r="H856" s="8"/>
      <c r="I856" s="8"/>
      <c r="J856" s="8"/>
      <c r="K856" s="8"/>
      <c r="L856" s="8"/>
      <c r="M856" s="144"/>
      <c r="N856" s="8"/>
      <c r="O856" s="8"/>
      <c r="P856" s="8"/>
      <c r="Q856" s="8"/>
      <c r="R856" s="8"/>
      <c r="S856" s="8"/>
      <c r="T856" s="8"/>
      <c r="U856" s="134" t="n">
        <v>2266.67</v>
      </c>
      <c r="V856" s="8"/>
      <c r="W856" s="134" t="n">
        <v>0</v>
      </c>
      <c r="X856" s="8"/>
      <c r="Y856" s="134" t="n">
        <v>23683.37</v>
      </c>
    </row>
    <row r="857" customFormat="false" ht="15" hidden="false" customHeight="false" outlineLevel="0" collapsed="false">
      <c r="A857" s="14"/>
      <c r="B857" s="14"/>
      <c r="C857" s="48" t="s">
        <v>168</v>
      </c>
      <c r="D857" s="14"/>
      <c r="E857" s="14"/>
      <c r="F857" s="14"/>
      <c r="G857" s="14"/>
      <c r="H857" s="14"/>
      <c r="I857" s="14"/>
      <c r="J857" s="14"/>
      <c r="K857" s="14"/>
      <c r="L857" s="14"/>
      <c r="M857" s="141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2" t="n">
        <v>45088.3</v>
      </c>
    </row>
    <row r="858" customFormat="false" ht="15.75" hidden="false" customHeight="false" outlineLevel="0" collapsed="false">
      <c r="A858" s="76"/>
      <c r="B858" s="76"/>
      <c r="C858" s="76"/>
      <c r="D858" s="76"/>
      <c r="E858" s="8"/>
      <c r="F858" s="8"/>
      <c r="G858" s="143" t="s">
        <v>538</v>
      </c>
      <c r="H858" s="8"/>
      <c r="I858" s="145" t="n">
        <v>43251</v>
      </c>
      <c r="J858" s="8"/>
      <c r="K858" s="143" t="s">
        <v>1069</v>
      </c>
      <c r="L858" s="8"/>
      <c r="M858" s="147" t="s">
        <v>843</v>
      </c>
      <c r="N858" s="8"/>
      <c r="O858" s="8"/>
      <c r="P858" s="8"/>
      <c r="Q858" s="143" t="s">
        <v>1094</v>
      </c>
      <c r="R858" s="8"/>
      <c r="S858" s="143" t="s">
        <v>134</v>
      </c>
      <c r="T858" s="8"/>
      <c r="U858" s="135" t="n">
        <v>5407.08</v>
      </c>
      <c r="V858" s="8"/>
      <c r="W858" s="146"/>
      <c r="X858" s="8"/>
      <c r="Y858" s="135" t="n">
        <v>50495.38</v>
      </c>
    </row>
    <row r="859" customFormat="false" ht="15" hidden="false" customHeight="false" outlineLevel="0" collapsed="false">
      <c r="A859" s="8"/>
      <c r="B859" s="8"/>
      <c r="C859" s="143" t="s">
        <v>1242</v>
      </c>
      <c r="D859" s="8"/>
      <c r="E859" s="8"/>
      <c r="F859" s="8"/>
      <c r="G859" s="8"/>
      <c r="H859" s="8"/>
      <c r="I859" s="8"/>
      <c r="J859" s="8"/>
      <c r="K859" s="8"/>
      <c r="L859" s="8"/>
      <c r="M859" s="144"/>
      <c r="N859" s="8"/>
      <c r="O859" s="8"/>
      <c r="P859" s="8"/>
      <c r="Q859" s="8"/>
      <c r="R859" s="8"/>
      <c r="S859" s="8"/>
      <c r="T859" s="8"/>
      <c r="U859" s="134" t="n">
        <v>5407.08</v>
      </c>
      <c r="V859" s="8"/>
      <c r="W859" s="134" t="n">
        <v>0</v>
      </c>
      <c r="X859" s="8"/>
      <c r="Y859" s="134" t="n">
        <v>50495.38</v>
      </c>
    </row>
    <row r="860" customFormat="false" ht="15" hidden="false" customHeight="false" outlineLevel="0" collapsed="false">
      <c r="A860" s="14"/>
      <c r="B860" s="14"/>
      <c r="C860" s="48" t="s">
        <v>1243</v>
      </c>
      <c r="D860" s="14"/>
      <c r="E860" s="14"/>
      <c r="F860" s="14"/>
      <c r="G860" s="14"/>
      <c r="H860" s="14"/>
      <c r="I860" s="14"/>
      <c r="J860" s="14"/>
      <c r="K860" s="14"/>
      <c r="L860" s="14"/>
      <c r="M860" s="141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2" t="n">
        <v>0</v>
      </c>
    </row>
    <row r="861" customFormat="false" ht="15" hidden="false" customHeight="false" outlineLevel="0" collapsed="false">
      <c r="A861" s="8"/>
      <c r="B861" s="8"/>
      <c r="C861" s="143" t="s">
        <v>1244</v>
      </c>
      <c r="D861" s="8"/>
      <c r="E861" s="8"/>
      <c r="F861" s="8"/>
      <c r="G861" s="8"/>
      <c r="H861" s="8"/>
      <c r="I861" s="8"/>
      <c r="J861" s="8"/>
      <c r="K861" s="8"/>
      <c r="L861" s="8"/>
      <c r="M861" s="144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134" t="n">
        <v>0</v>
      </c>
    </row>
    <row r="862" customFormat="false" ht="15" hidden="false" customHeight="false" outlineLevel="0" collapsed="false">
      <c r="A862" s="14"/>
      <c r="B862" s="14"/>
      <c r="C862" s="48" t="s">
        <v>169</v>
      </c>
      <c r="D862" s="14"/>
      <c r="E862" s="14"/>
      <c r="F862" s="14"/>
      <c r="G862" s="14"/>
      <c r="H862" s="14"/>
      <c r="I862" s="14"/>
      <c r="J862" s="14"/>
      <c r="K862" s="14"/>
      <c r="L862" s="14"/>
      <c r="M862" s="141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2" t="n">
        <v>120</v>
      </c>
    </row>
    <row r="863" customFormat="false" ht="15.75" hidden="false" customHeight="false" outlineLevel="0" collapsed="false">
      <c r="A863" s="76"/>
      <c r="B863" s="76"/>
      <c r="C863" s="76"/>
      <c r="D863" s="76"/>
      <c r="E863" s="8"/>
      <c r="F863" s="8"/>
      <c r="G863" s="143" t="s">
        <v>538</v>
      </c>
      <c r="H863" s="8"/>
      <c r="I863" s="145" t="n">
        <v>43235</v>
      </c>
      <c r="J863" s="8"/>
      <c r="K863" s="143" t="s">
        <v>842</v>
      </c>
      <c r="L863" s="8"/>
      <c r="M863" s="147" t="s">
        <v>843</v>
      </c>
      <c r="N863" s="8"/>
      <c r="O863" s="143" t="s">
        <v>789</v>
      </c>
      <c r="P863" s="8"/>
      <c r="Q863" s="143" t="s">
        <v>844</v>
      </c>
      <c r="R863" s="8"/>
      <c r="S863" s="143" t="s">
        <v>392</v>
      </c>
      <c r="T863" s="8"/>
      <c r="U863" s="135" t="n">
        <v>12</v>
      </c>
      <c r="V863" s="8"/>
      <c r="W863" s="146"/>
      <c r="X863" s="8"/>
      <c r="Y863" s="135" t="n">
        <v>132</v>
      </c>
    </row>
    <row r="864" customFormat="false" ht="15" hidden="false" customHeight="false" outlineLevel="0" collapsed="false">
      <c r="A864" s="8"/>
      <c r="B864" s="8"/>
      <c r="C864" s="143" t="s">
        <v>1245</v>
      </c>
      <c r="D864" s="8"/>
      <c r="E864" s="8"/>
      <c r="F864" s="8"/>
      <c r="G864" s="8"/>
      <c r="H864" s="8"/>
      <c r="I864" s="8"/>
      <c r="J864" s="8"/>
      <c r="K864" s="8"/>
      <c r="L864" s="8"/>
      <c r="M864" s="144"/>
      <c r="N864" s="8"/>
      <c r="O864" s="8"/>
      <c r="P864" s="8"/>
      <c r="Q864" s="8"/>
      <c r="R864" s="8"/>
      <c r="S864" s="8"/>
      <c r="T864" s="8"/>
      <c r="U864" s="134" t="n">
        <v>12</v>
      </c>
      <c r="V864" s="8"/>
      <c r="W864" s="134" t="n">
        <v>0</v>
      </c>
      <c r="X864" s="8"/>
      <c r="Y864" s="134" t="n">
        <v>132</v>
      </c>
    </row>
    <row r="865" customFormat="false" ht="15" hidden="false" customHeight="false" outlineLevel="0" collapsed="false">
      <c r="A865" s="14"/>
      <c r="B865" s="14"/>
      <c r="C865" s="48" t="s">
        <v>170</v>
      </c>
      <c r="D865" s="14"/>
      <c r="E865" s="14"/>
      <c r="F865" s="14"/>
      <c r="G865" s="14"/>
      <c r="H865" s="14"/>
      <c r="I865" s="14"/>
      <c r="J865" s="14"/>
      <c r="K865" s="14"/>
      <c r="L865" s="14"/>
      <c r="M865" s="141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2" t="n">
        <v>4065.89</v>
      </c>
    </row>
    <row r="866" customFormat="false" ht="15.75" hidden="false" customHeight="false" outlineLevel="0" collapsed="false">
      <c r="A866" s="76"/>
      <c r="B866" s="76"/>
      <c r="C866" s="76"/>
      <c r="D866" s="76"/>
      <c r="E866" s="8"/>
      <c r="F866" s="8"/>
      <c r="G866" s="143" t="s">
        <v>839</v>
      </c>
      <c r="H866" s="8"/>
      <c r="I866" s="145" t="n">
        <v>43233</v>
      </c>
      <c r="J866" s="8"/>
      <c r="K866" s="143" t="s">
        <v>947</v>
      </c>
      <c r="L866" s="8"/>
      <c r="M866" s="144"/>
      <c r="N866" s="8"/>
      <c r="O866" s="143" t="s">
        <v>490</v>
      </c>
      <c r="P866" s="8"/>
      <c r="Q866" s="143" t="s">
        <v>1246</v>
      </c>
      <c r="R866" s="8"/>
      <c r="S866" s="143" t="s">
        <v>409</v>
      </c>
      <c r="T866" s="8"/>
      <c r="U866" s="135" t="n">
        <v>379.28</v>
      </c>
      <c r="V866" s="8"/>
      <c r="W866" s="146"/>
      <c r="X866" s="8"/>
      <c r="Y866" s="135" t="n">
        <v>4445.17</v>
      </c>
    </row>
    <row r="867" customFormat="false" ht="15" hidden="false" customHeight="false" outlineLevel="0" collapsed="false">
      <c r="A867" s="8"/>
      <c r="B867" s="8"/>
      <c r="C867" s="143" t="s">
        <v>1247</v>
      </c>
      <c r="D867" s="8"/>
      <c r="E867" s="8"/>
      <c r="F867" s="8"/>
      <c r="G867" s="8"/>
      <c r="H867" s="8"/>
      <c r="I867" s="8"/>
      <c r="J867" s="8"/>
      <c r="K867" s="8"/>
      <c r="L867" s="8"/>
      <c r="M867" s="144"/>
      <c r="N867" s="8"/>
      <c r="O867" s="8"/>
      <c r="P867" s="8"/>
      <c r="Q867" s="8"/>
      <c r="R867" s="8"/>
      <c r="S867" s="8"/>
      <c r="T867" s="8"/>
      <c r="U867" s="134" t="n">
        <v>379.28</v>
      </c>
      <c r="V867" s="8"/>
      <c r="W867" s="134" t="n">
        <v>0</v>
      </c>
      <c r="X867" s="8"/>
      <c r="Y867" s="134" t="n">
        <v>4445.17</v>
      </c>
    </row>
    <row r="868" customFormat="false" ht="15" hidden="false" customHeight="false" outlineLevel="0" collapsed="false">
      <c r="A868" s="14"/>
      <c r="B868" s="14"/>
      <c r="C868" s="48" t="s">
        <v>172</v>
      </c>
      <c r="D868" s="14"/>
      <c r="E868" s="14"/>
      <c r="F868" s="14"/>
      <c r="G868" s="14"/>
      <c r="H868" s="14"/>
      <c r="I868" s="14"/>
      <c r="J868" s="14"/>
      <c r="K868" s="14"/>
      <c r="L868" s="14"/>
      <c r="M868" s="141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2" t="n">
        <v>924.68</v>
      </c>
    </row>
    <row r="869" customFormat="false" ht="15.75" hidden="false" customHeight="false" outlineLevel="0" collapsed="false">
      <c r="A869" s="76"/>
      <c r="B869" s="76"/>
      <c r="C869" s="76"/>
      <c r="D869" s="76"/>
      <c r="E869" s="8"/>
      <c r="F869" s="8"/>
      <c r="G869" s="143" t="s">
        <v>538</v>
      </c>
      <c r="H869" s="8"/>
      <c r="I869" s="145" t="n">
        <v>43251</v>
      </c>
      <c r="J869" s="8"/>
      <c r="K869" s="143" t="s">
        <v>1069</v>
      </c>
      <c r="L869" s="8"/>
      <c r="M869" s="147" t="s">
        <v>843</v>
      </c>
      <c r="N869" s="8"/>
      <c r="O869" s="8"/>
      <c r="P869" s="8"/>
      <c r="Q869" s="143" t="s">
        <v>1094</v>
      </c>
      <c r="R869" s="8"/>
      <c r="S869" s="143" t="s">
        <v>134</v>
      </c>
      <c r="T869" s="8"/>
      <c r="U869" s="135" t="n">
        <v>105.81</v>
      </c>
      <c r="V869" s="8"/>
      <c r="W869" s="146"/>
      <c r="X869" s="8"/>
      <c r="Y869" s="135" t="n">
        <v>1030.49</v>
      </c>
    </row>
    <row r="870" customFormat="false" ht="15" hidden="false" customHeight="false" outlineLevel="0" collapsed="false">
      <c r="A870" s="8"/>
      <c r="B870" s="8"/>
      <c r="C870" s="143" t="s">
        <v>1248</v>
      </c>
      <c r="D870" s="8"/>
      <c r="E870" s="8"/>
      <c r="F870" s="8"/>
      <c r="G870" s="8"/>
      <c r="H870" s="8"/>
      <c r="I870" s="8"/>
      <c r="J870" s="8"/>
      <c r="K870" s="8"/>
      <c r="L870" s="8"/>
      <c r="M870" s="144"/>
      <c r="N870" s="8"/>
      <c r="O870" s="8"/>
      <c r="P870" s="8"/>
      <c r="Q870" s="8"/>
      <c r="R870" s="8"/>
      <c r="S870" s="8"/>
      <c r="T870" s="8"/>
      <c r="U870" s="134" t="n">
        <v>105.81</v>
      </c>
      <c r="V870" s="8"/>
      <c r="W870" s="134" t="n">
        <v>0</v>
      </c>
      <c r="X870" s="8"/>
      <c r="Y870" s="134" t="n">
        <v>1030.49</v>
      </c>
    </row>
    <row r="871" customFormat="false" ht="15" hidden="false" customHeight="false" outlineLevel="0" collapsed="false">
      <c r="A871" s="14"/>
      <c r="B871" s="14"/>
      <c r="C871" s="48" t="s">
        <v>173</v>
      </c>
      <c r="D871" s="14"/>
      <c r="E871" s="14"/>
      <c r="F871" s="14"/>
      <c r="G871" s="14"/>
      <c r="H871" s="14"/>
      <c r="I871" s="14"/>
      <c r="J871" s="14"/>
      <c r="K871" s="14"/>
      <c r="L871" s="14"/>
      <c r="M871" s="141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2" t="n">
        <v>10852.21</v>
      </c>
    </row>
    <row r="872" customFormat="false" ht="15" hidden="false" customHeight="false" outlineLevel="0" collapsed="false">
      <c r="A872" s="8"/>
      <c r="B872" s="8"/>
      <c r="C872" s="8"/>
      <c r="D872" s="8"/>
      <c r="E872" s="8"/>
      <c r="F872" s="8"/>
      <c r="G872" s="143" t="s">
        <v>538</v>
      </c>
      <c r="H872" s="8"/>
      <c r="I872" s="145" t="n">
        <v>43251</v>
      </c>
      <c r="J872" s="8"/>
      <c r="K872" s="143" t="s">
        <v>1069</v>
      </c>
      <c r="L872" s="8"/>
      <c r="M872" s="147" t="s">
        <v>843</v>
      </c>
      <c r="N872" s="8"/>
      <c r="O872" s="8"/>
      <c r="P872" s="8"/>
      <c r="Q872" s="143" t="s">
        <v>1094</v>
      </c>
      <c r="R872" s="8"/>
      <c r="S872" s="143" t="s">
        <v>134</v>
      </c>
      <c r="T872" s="8"/>
      <c r="U872" s="8"/>
      <c r="V872" s="8"/>
      <c r="W872" s="134" t="n">
        <v>388.67</v>
      </c>
      <c r="X872" s="8"/>
      <c r="Y872" s="134" t="n">
        <v>10463.54</v>
      </c>
    </row>
    <row r="873" customFormat="false" ht="15.75" hidden="false" customHeight="false" outlineLevel="0" collapsed="false">
      <c r="A873" s="8"/>
      <c r="B873" s="8"/>
      <c r="C873" s="8"/>
      <c r="D873" s="8"/>
      <c r="E873" s="8"/>
      <c r="F873" s="8"/>
      <c r="G873" s="143" t="s">
        <v>839</v>
      </c>
      <c r="H873" s="8"/>
      <c r="I873" s="145" t="n">
        <v>43251</v>
      </c>
      <c r="J873" s="8"/>
      <c r="K873" s="143" t="s">
        <v>1022</v>
      </c>
      <c r="L873" s="8"/>
      <c r="M873" s="144"/>
      <c r="N873" s="8"/>
      <c r="O873" s="143" t="s">
        <v>498</v>
      </c>
      <c r="P873" s="8"/>
      <c r="Q873" s="143" t="s">
        <v>850</v>
      </c>
      <c r="R873" s="8"/>
      <c r="S873" s="143" t="s">
        <v>409</v>
      </c>
      <c r="T873" s="8"/>
      <c r="U873" s="135" t="n">
        <v>1477.58</v>
      </c>
      <c r="V873" s="8"/>
      <c r="W873" s="146"/>
      <c r="X873" s="8"/>
      <c r="Y873" s="135" t="n">
        <v>11941.12</v>
      </c>
    </row>
    <row r="874" customFormat="false" ht="15" hidden="false" customHeight="false" outlineLevel="0" collapsed="false">
      <c r="A874" s="8"/>
      <c r="B874" s="8"/>
      <c r="C874" s="143" t="s">
        <v>1249</v>
      </c>
      <c r="D874" s="8"/>
      <c r="E874" s="8"/>
      <c r="F874" s="8"/>
      <c r="G874" s="8"/>
      <c r="H874" s="8"/>
      <c r="I874" s="8"/>
      <c r="J874" s="8"/>
      <c r="K874" s="8"/>
      <c r="L874" s="8"/>
      <c r="M874" s="144"/>
      <c r="N874" s="8"/>
      <c r="O874" s="8"/>
      <c r="P874" s="8"/>
      <c r="Q874" s="8"/>
      <c r="R874" s="8"/>
      <c r="S874" s="8"/>
      <c r="T874" s="8"/>
      <c r="U874" s="134" t="n">
        <v>1477.58</v>
      </c>
      <c r="V874" s="8"/>
      <c r="W874" s="134" t="n">
        <v>388.67</v>
      </c>
      <c r="X874" s="8"/>
      <c r="Y874" s="134" t="n">
        <v>11941.12</v>
      </c>
    </row>
    <row r="875" customFormat="false" ht="15" hidden="false" customHeight="false" outlineLevel="0" collapsed="false">
      <c r="A875" s="14"/>
      <c r="B875" s="14"/>
      <c r="C875" s="48" t="s">
        <v>174</v>
      </c>
      <c r="D875" s="14"/>
      <c r="E875" s="14"/>
      <c r="F875" s="14"/>
      <c r="G875" s="14"/>
      <c r="H875" s="14"/>
      <c r="I875" s="14"/>
      <c r="J875" s="14"/>
      <c r="K875" s="14"/>
      <c r="L875" s="14"/>
      <c r="M875" s="141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2" t="n">
        <v>245.3</v>
      </c>
    </row>
    <row r="876" customFormat="false" ht="15.75" hidden="false" customHeight="false" outlineLevel="0" collapsed="false">
      <c r="A876" s="76"/>
      <c r="B876" s="76"/>
      <c r="C876" s="76"/>
      <c r="D876" s="76"/>
      <c r="E876" s="8"/>
      <c r="F876" s="8"/>
      <c r="G876" s="143" t="s">
        <v>538</v>
      </c>
      <c r="H876" s="8"/>
      <c r="I876" s="145" t="n">
        <v>43251</v>
      </c>
      <c r="J876" s="8"/>
      <c r="K876" s="143" t="s">
        <v>1069</v>
      </c>
      <c r="L876" s="8"/>
      <c r="M876" s="147" t="s">
        <v>843</v>
      </c>
      <c r="N876" s="8"/>
      <c r="O876" s="8"/>
      <c r="P876" s="8"/>
      <c r="Q876" s="143" t="s">
        <v>850</v>
      </c>
      <c r="R876" s="8"/>
      <c r="S876" s="143" t="s">
        <v>134</v>
      </c>
      <c r="T876" s="8"/>
      <c r="U876" s="135" t="n">
        <v>17.31</v>
      </c>
      <c r="V876" s="8"/>
      <c r="W876" s="146"/>
      <c r="X876" s="8"/>
      <c r="Y876" s="135" t="n">
        <v>262.61</v>
      </c>
    </row>
    <row r="877" customFormat="false" ht="15" hidden="false" customHeight="false" outlineLevel="0" collapsed="false">
      <c r="A877" s="8"/>
      <c r="B877" s="8"/>
      <c r="C877" s="143" t="s">
        <v>1250</v>
      </c>
      <c r="D877" s="8"/>
      <c r="E877" s="8"/>
      <c r="F877" s="8"/>
      <c r="G877" s="8"/>
      <c r="H877" s="8"/>
      <c r="I877" s="8"/>
      <c r="J877" s="8"/>
      <c r="K877" s="8"/>
      <c r="L877" s="8"/>
      <c r="M877" s="144"/>
      <c r="N877" s="8"/>
      <c r="O877" s="8"/>
      <c r="P877" s="8"/>
      <c r="Q877" s="8"/>
      <c r="R877" s="8"/>
      <c r="S877" s="8"/>
      <c r="T877" s="8"/>
      <c r="U877" s="134" t="n">
        <v>17.31</v>
      </c>
      <c r="V877" s="8"/>
      <c r="W877" s="134" t="n">
        <v>0</v>
      </c>
      <c r="X877" s="8"/>
      <c r="Y877" s="134" t="n">
        <v>262.61</v>
      </c>
    </row>
    <row r="878" customFormat="false" ht="15" hidden="false" customHeight="false" outlineLevel="0" collapsed="false">
      <c r="A878" s="14"/>
      <c r="B878" s="14"/>
      <c r="C878" s="48" t="s">
        <v>175</v>
      </c>
      <c r="D878" s="14"/>
      <c r="E878" s="14"/>
      <c r="F878" s="14"/>
      <c r="G878" s="14"/>
      <c r="H878" s="14"/>
      <c r="I878" s="14"/>
      <c r="J878" s="14"/>
      <c r="K878" s="14"/>
      <c r="L878" s="14"/>
      <c r="M878" s="141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2" t="n">
        <v>373.77</v>
      </c>
    </row>
    <row r="879" customFormat="false" ht="15.75" hidden="false" customHeight="false" outlineLevel="0" collapsed="false">
      <c r="A879" s="76"/>
      <c r="B879" s="76"/>
      <c r="C879" s="76"/>
      <c r="D879" s="76"/>
      <c r="E879" s="8"/>
      <c r="F879" s="8"/>
      <c r="G879" s="143" t="s">
        <v>538</v>
      </c>
      <c r="H879" s="8"/>
      <c r="I879" s="145" t="n">
        <v>43251</v>
      </c>
      <c r="J879" s="8"/>
      <c r="K879" s="143" t="s">
        <v>854</v>
      </c>
      <c r="L879" s="8"/>
      <c r="M879" s="147" t="s">
        <v>843</v>
      </c>
      <c r="N879" s="8"/>
      <c r="O879" s="143" t="s">
        <v>1219</v>
      </c>
      <c r="P879" s="8"/>
      <c r="Q879" s="143" t="s">
        <v>856</v>
      </c>
      <c r="R879" s="8"/>
      <c r="S879" s="143" t="s">
        <v>149</v>
      </c>
      <c r="T879" s="8"/>
      <c r="U879" s="135" t="n">
        <v>25.41</v>
      </c>
      <c r="V879" s="8"/>
      <c r="W879" s="146"/>
      <c r="X879" s="8"/>
      <c r="Y879" s="135" t="n">
        <v>399.18</v>
      </c>
    </row>
    <row r="880" customFormat="false" ht="15" hidden="false" customHeight="false" outlineLevel="0" collapsed="false">
      <c r="A880" s="8"/>
      <c r="B880" s="8"/>
      <c r="C880" s="143" t="s">
        <v>1251</v>
      </c>
      <c r="D880" s="8"/>
      <c r="E880" s="8"/>
      <c r="F880" s="8"/>
      <c r="G880" s="8"/>
      <c r="H880" s="8"/>
      <c r="I880" s="8"/>
      <c r="J880" s="8"/>
      <c r="K880" s="8"/>
      <c r="L880" s="8"/>
      <c r="M880" s="144"/>
      <c r="N880" s="8"/>
      <c r="O880" s="8"/>
      <c r="P880" s="8"/>
      <c r="Q880" s="8"/>
      <c r="R880" s="8"/>
      <c r="S880" s="8"/>
      <c r="T880" s="8"/>
      <c r="U880" s="134" t="n">
        <v>25.41</v>
      </c>
      <c r="V880" s="8"/>
      <c r="W880" s="134" t="n">
        <v>0</v>
      </c>
      <c r="X880" s="8"/>
      <c r="Y880" s="134" t="n">
        <v>399.18</v>
      </c>
    </row>
    <row r="881" customFormat="false" ht="15" hidden="false" customHeight="false" outlineLevel="0" collapsed="false">
      <c r="A881" s="14"/>
      <c r="B881" s="14"/>
      <c r="C881" s="48" t="s">
        <v>176</v>
      </c>
      <c r="D881" s="14"/>
      <c r="E881" s="14"/>
      <c r="F881" s="14"/>
      <c r="G881" s="14"/>
      <c r="H881" s="14"/>
      <c r="I881" s="14"/>
      <c r="J881" s="14"/>
      <c r="K881" s="14"/>
      <c r="L881" s="14"/>
      <c r="M881" s="141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2" t="n">
        <v>0</v>
      </c>
    </row>
    <row r="882" customFormat="false" ht="15" hidden="false" customHeight="false" outlineLevel="0" collapsed="false">
      <c r="A882" s="8"/>
      <c r="B882" s="8"/>
      <c r="C882" s="143" t="s">
        <v>1252</v>
      </c>
      <c r="D882" s="8"/>
      <c r="E882" s="8"/>
      <c r="F882" s="8"/>
      <c r="G882" s="8"/>
      <c r="H882" s="8"/>
      <c r="I882" s="8"/>
      <c r="J882" s="8"/>
      <c r="K882" s="8"/>
      <c r="L882" s="8"/>
      <c r="M882" s="144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134" t="n">
        <v>0</v>
      </c>
    </row>
    <row r="883" customFormat="false" ht="15" hidden="false" customHeight="false" outlineLevel="0" collapsed="false">
      <c r="A883" s="14"/>
      <c r="B883" s="14"/>
      <c r="C883" s="48" t="s">
        <v>177</v>
      </c>
      <c r="D883" s="14"/>
      <c r="E883" s="14"/>
      <c r="F883" s="14"/>
      <c r="G883" s="14"/>
      <c r="H883" s="14"/>
      <c r="I883" s="14"/>
      <c r="J883" s="14"/>
      <c r="K883" s="14"/>
      <c r="L883" s="14"/>
      <c r="M883" s="141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2" t="n">
        <v>29253.53</v>
      </c>
    </row>
    <row r="884" customFormat="false" ht="15" hidden="false" customHeight="false" outlineLevel="0" collapsed="false">
      <c r="A884" s="14"/>
      <c r="B884" s="14"/>
      <c r="C884" s="14"/>
      <c r="D884" s="48" t="s">
        <v>178</v>
      </c>
      <c r="E884" s="14"/>
      <c r="F884" s="14"/>
      <c r="G884" s="14"/>
      <c r="H884" s="14"/>
      <c r="I884" s="14"/>
      <c r="J884" s="14"/>
      <c r="K884" s="14"/>
      <c r="L884" s="14"/>
      <c r="M884" s="141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2" t="n">
        <v>700</v>
      </c>
    </row>
    <row r="885" customFormat="false" ht="15" hidden="false" customHeight="false" outlineLevel="0" collapsed="false">
      <c r="A885" s="8"/>
      <c r="B885" s="8"/>
      <c r="C885" s="8"/>
      <c r="D885" s="143" t="s">
        <v>1253</v>
      </c>
      <c r="E885" s="8"/>
      <c r="F885" s="8"/>
      <c r="G885" s="8"/>
      <c r="H885" s="8"/>
      <c r="I885" s="8"/>
      <c r="J885" s="8"/>
      <c r="K885" s="8"/>
      <c r="L885" s="8"/>
      <c r="M885" s="144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134" t="n">
        <v>700</v>
      </c>
    </row>
    <row r="886" customFormat="false" ht="15" hidden="false" customHeight="false" outlineLevel="0" collapsed="false">
      <c r="A886" s="14"/>
      <c r="B886" s="14"/>
      <c r="C886" s="14"/>
      <c r="D886" s="48" t="s">
        <v>179</v>
      </c>
      <c r="E886" s="14"/>
      <c r="F886" s="14"/>
      <c r="G886" s="14"/>
      <c r="H886" s="14"/>
      <c r="I886" s="14"/>
      <c r="J886" s="14"/>
      <c r="K886" s="14"/>
      <c r="L886" s="14"/>
      <c r="M886" s="141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2" t="n">
        <v>2390.13</v>
      </c>
    </row>
    <row r="887" customFormat="false" ht="15" hidden="false" customHeight="false" outlineLevel="0" collapsed="false">
      <c r="A887" s="8"/>
      <c r="B887" s="8"/>
      <c r="C887" s="8"/>
      <c r="D887" s="8"/>
      <c r="E887" s="8"/>
      <c r="F887" s="8"/>
      <c r="G887" s="143" t="s">
        <v>1025</v>
      </c>
      <c r="H887" s="8"/>
      <c r="I887" s="145" t="n">
        <v>43223</v>
      </c>
      <c r="J887" s="8"/>
      <c r="K887" s="143" t="s">
        <v>1026</v>
      </c>
      <c r="L887" s="8"/>
      <c r="M887" s="144"/>
      <c r="N887" s="8"/>
      <c r="O887" s="143" t="s">
        <v>1033</v>
      </c>
      <c r="P887" s="8"/>
      <c r="Q887" s="143" t="s">
        <v>1034</v>
      </c>
      <c r="R887" s="8"/>
      <c r="S887" s="143" t="s">
        <v>412</v>
      </c>
      <c r="T887" s="8"/>
      <c r="U887" s="134" t="n">
        <v>25.98</v>
      </c>
      <c r="V887" s="8"/>
      <c r="W887" s="8"/>
      <c r="X887" s="8"/>
      <c r="Y887" s="134" t="n">
        <v>2416.11</v>
      </c>
    </row>
    <row r="888" customFormat="false" ht="15" hidden="false" customHeight="false" outlineLevel="0" collapsed="false">
      <c r="A888" s="8"/>
      <c r="B888" s="8"/>
      <c r="C888" s="8"/>
      <c r="D888" s="8"/>
      <c r="E888" s="8"/>
      <c r="F888" s="8"/>
      <c r="G888" s="143" t="s">
        <v>839</v>
      </c>
      <c r="H888" s="8"/>
      <c r="I888" s="145" t="n">
        <v>43228</v>
      </c>
      <c r="J888" s="8"/>
      <c r="K888" s="143" t="s">
        <v>923</v>
      </c>
      <c r="L888" s="8"/>
      <c r="M888" s="144"/>
      <c r="N888" s="8"/>
      <c r="O888" s="143" t="s">
        <v>687</v>
      </c>
      <c r="P888" s="8"/>
      <c r="Q888" s="143" t="s">
        <v>688</v>
      </c>
      <c r="R888" s="8"/>
      <c r="S888" s="143" t="s">
        <v>409</v>
      </c>
      <c r="T888" s="8"/>
      <c r="U888" s="134" t="n">
        <v>74.98</v>
      </c>
      <c r="V888" s="8"/>
      <c r="W888" s="8"/>
      <c r="X888" s="8"/>
      <c r="Y888" s="134" t="n">
        <v>2491.09</v>
      </c>
    </row>
    <row r="889" customFormat="false" ht="15" hidden="false" customHeight="false" outlineLevel="0" collapsed="false">
      <c r="A889" s="8"/>
      <c r="B889" s="8"/>
      <c r="C889" s="8"/>
      <c r="D889" s="8"/>
      <c r="E889" s="8"/>
      <c r="F889" s="8"/>
      <c r="G889" s="143" t="s">
        <v>839</v>
      </c>
      <c r="H889" s="8"/>
      <c r="I889" s="145" t="n">
        <v>43228</v>
      </c>
      <c r="J889" s="8"/>
      <c r="K889" s="143" t="s">
        <v>924</v>
      </c>
      <c r="L889" s="8"/>
      <c r="M889" s="144"/>
      <c r="N889" s="8"/>
      <c r="O889" s="143" t="s">
        <v>693</v>
      </c>
      <c r="P889" s="8"/>
      <c r="Q889" s="143" t="s">
        <v>688</v>
      </c>
      <c r="R889" s="8"/>
      <c r="S889" s="143" t="s">
        <v>409</v>
      </c>
      <c r="T889" s="8"/>
      <c r="U889" s="134" t="n">
        <v>66.45</v>
      </c>
      <c r="V889" s="8"/>
      <c r="W889" s="8"/>
      <c r="X889" s="8"/>
      <c r="Y889" s="134" t="n">
        <v>2557.54</v>
      </c>
    </row>
    <row r="890" customFormat="false" ht="15" hidden="false" customHeight="false" outlineLevel="0" collapsed="false">
      <c r="A890" s="8"/>
      <c r="B890" s="8"/>
      <c r="C890" s="8"/>
      <c r="D890" s="8"/>
      <c r="E890" s="8"/>
      <c r="F890" s="8"/>
      <c r="G890" s="143" t="s">
        <v>839</v>
      </c>
      <c r="H890" s="8"/>
      <c r="I890" s="145" t="n">
        <v>43228</v>
      </c>
      <c r="J890" s="8"/>
      <c r="K890" s="143" t="s">
        <v>924</v>
      </c>
      <c r="L890" s="8"/>
      <c r="M890" s="144"/>
      <c r="N890" s="8"/>
      <c r="O890" s="143" t="s">
        <v>695</v>
      </c>
      <c r="P890" s="8"/>
      <c r="Q890" s="143" t="s">
        <v>696</v>
      </c>
      <c r="R890" s="8"/>
      <c r="S890" s="143" t="s">
        <v>409</v>
      </c>
      <c r="T890" s="8"/>
      <c r="U890" s="134" t="n">
        <v>252.15</v>
      </c>
      <c r="V890" s="8"/>
      <c r="W890" s="8"/>
      <c r="X890" s="8"/>
      <c r="Y890" s="134" t="n">
        <v>2809.69</v>
      </c>
    </row>
    <row r="891" customFormat="false" ht="15" hidden="false" customHeight="false" outlineLevel="0" collapsed="false">
      <c r="A891" s="8"/>
      <c r="B891" s="8"/>
      <c r="C891" s="8"/>
      <c r="D891" s="8"/>
      <c r="E891" s="8"/>
      <c r="F891" s="8"/>
      <c r="G891" s="143" t="s">
        <v>839</v>
      </c>
      <c r="H891" s="8"/>
      <c r="I891" s="145" t="n">
        <v>43229</v>
      </c>
      <c r="J891" s="8"/>
      <c r="K891" s="143" t="s">
        <v>933</v>
      </c>
      <c r="L891" s="8"/>
      <c r="M891" s="144"/>
      <c r="N891" s="8"/>
      <c r="O891" s="143" t="s">
        <v>710</v>
      </c>
      <c r="P891" s="8"/>
      <c r="Q891" s="143" t="s">
        <v>1254</v>
      </c>
      <c r="R891" s="8"/>
      <c r="S891" s="143" t="s">
        <v>409</v>
      </c>
      <c r="T891" s="8"/>
      <c r="U891" s="134" t="n">
        <v>450</v>
      </c>
      <c r="V891" s="8"/>
      <c r="W891" s="8"/>
      <c r="X891" s="8"/>
      <c r="Y891" s="134" t="n">
        <v>3259.69</v>
      </c>
    </row>
    <row r="892" customFormat="false" ht="15" hidden="false" customHeight="false" outlineLevel="0" collapsed="false">
      <c r="A892" s="8"/>
      <c r="B892" s="8"/>
      <c r="C892" s="8"/>
      <c r="D892" s="8"/>
      <c r="E892" s="8"/>
      <c r="F892" s="8"/>
      <c r="G892" s="143" t="s">
        <v>839</v>
      </c>
      <c r="H892" s="8"/>
      <c r="I892" s="145" t="n">
        <v>43235</v>
      </c>
      <c r="J892" s="8"/>
      <c r="K892" s="143" t="s">
        <v>955</v>
      </c>
      <c r="L892" s="8"/>
      <c r="M892" s="144"/>
      <c r="N892" s="8"/>
      <c r="O892" s="143" t="s">
        <v>699</v>
      </c>
      <c r="P892" s="8"/>
      <c r="Q892" s="143" t="s">
        <v>700</v>
      </c>
      <c r="R892" s="8"/>
      <c r="S892" s="143" t="s">
        <v>409</v>
      </c>
      <c r="T892" s="8"/>
      <c r="U892" s="134" t="n">
        <v>420</v>
      </c>
      <c r="V892" s="8"/>
      <c r="W892" s="8"/>
      <c r="X892" s="8"/>
      <c r="Y892" s="134" t="n">
        <v>3679.69</v>
      </c>
    </row>
    <row r="893" customFormat="false" ht="15.75" hidden="false" customHeight="false" outlineLevel="0" collapsed="false">
      <c r="A893" s="8"/>
      <c r="B893" s="8"/>
      <c r="C893" s="8"/>
      <c r="D893" s="8"/>
      <c r="E893" s="8"/>
      <c r="F893" s="8"/>
      <c r="G893" s="143" t="s">
        <v>839</v>
      </c>
      <c r="H893" s="8"/>
      <c r="I893" s="145" t="n">
        <v>43235</v>
      </c>
      <c r="J893" s="8"/>
      <c r="K893" s="143" t="s">
        <v>955</v>
      </c>
      <c r="L893" s="8"/>
      <c r="M893" s="144"/>
      <c r="N893" s="8"/>
      <c r="O893" s="143" t="s">
        <v>719</v>
      </c>
      <c r="P893" s="8"/>
      <c r="Q893" s="143" t="s">
        <v>720</v>
      </c>
      <c r="R893" s="8"/>
      <c r="S893" s="143" t="s">
        <v>409</v>
      </c>
      <c r="T893" s="8"/>
      <c r="U893" s="135" t="n">
        <v>498</v>
      </c>
      <c r="V893" s="8"/>
      <c r="W893" s="146"/>
      <c r="X893" s="8"/>
      <c r="Y893" s="135" t="n">
        <v>4177.69</v>
      </c>
    </row>
    <row r="894" customFormat="false" ht="15" hidden="false" customHeight="false" outlineLevel="0" collapsed="false">
      <c r="A894" s="8"/>
      <c r="B894" s="8"/>
      <c r="C894" s="8"/>
      <c r="D894" s="143" t="s">
        <v>1255</v>
      </c>
      <c r="E894" s="8"/>
      <c r="F894" s="8"/>
      <c r="G894" s="8"/>
      <c r="H894" s="8"/>
      <c r="I894" s="8"/>
      <c r="J894" s="8"/>
      <c r="K894" s="8"/>
      <c r="L894" s="8"/>
      <c r="M894" s="144"/>
      <c r="N894" s="8"/>
      <c r="O894" s="8"/>
      <c r="P894" s="8"/>
      <c r="Q894" s="8"/>
      <c r="R894" s="8"/>
      <c r="S894" s="8"/>
      <c r="T894" s="8"/>
      <c r="U894" s="134" t="n">
        <v>1787.56</v>
      </c>
      <c r="V894" s="8"/>
      <c r="W894" s="134" t="n">
        <v>0</v>
      </c>
      <c r="X894" s="8"/>
      <c r="Y894" s="134" t="n">
        <v>4177.69</v>
      </c>
    </row>
    <row r="895" customFormat="false" ht="15" hidden="false" customHeight="false" outlineLevel="0" collapsed="false">
      <c r="A895" s="14"/>
      <c r="B895" s="14"/>
      <c r="C895" s="14"/>
      <c r="D895" s="48" t="s">
        <v>181</v>
      </c>
      <c r="E895" s="14"/>
      <c r="F895" s="14"/>
      <c r="G895" s="14"/>
      <c r="H895" s="14"/>
      <c r="I895" s="14"/>
      <c r="J895" s="14"/>
      <c r="K895" s="14"/>
      <c r="L895" s="14"/>
      <c r="M895" s="141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2" t="n">
        <v>22103.15</v>
      </c>
    </row>
    <row r="896" customFormat="false" ht="15" hidden="false" customHeight="false" outlineLevel="0" collapsed="false">
      <c r="A896" s="8"/>
      <c r="B896" s="8"/>
      <c r="C896" s="8"/>
      <c r="D896" s="8"/>
      <c r="E896" s="8"/>
      <c r="F896" s="8"/>
      <c r="G896" s="143" t="s">
        <v>839</v>
      </c>
      <c r="H896" s="8"/>
      <c r="I896" s="145" t="n">
        <v>43221</v>
      </c>
      <c r="J896" s="8"/>
      <c r="K896" s="143" t="s">
        <v>886</v>
      </c>
      <c r="L896" s="8"/>
      <c r="M896" s="144"/>
      <c r="N896" s="8"/>
      <c r="O896" s="143" t="s">
        <v>684</v>
      </c>
      <c r="P896" s="8"/>
      <c r="Q896" s="143" t="s">
        <v>685</v>
      </c>
      <c r="R896" s="8"/>
      <c r="S896" s="143" t="s">
        <v>409</v>
      </c>
      <c r="T896" s="8"/>
      <c r="U896" s="134" t="n">
        <v>230</v>
      </c>
      <c r="V896" s="8"/>
      <c r="W896" s="8"/>
      <c r="X896" s="8"/>
      <c r="Y896" s="134" t="n">
        <v>22333.15</v>
      </c>
    </row>
    <row r="897" customFormat="false" ht="15" hidden="false" customHeight="false" outlineLevel="0" collapsed="false">
      <c r="A897" s="8"/>
      <c r="B897" s="8"/>
      <c r="C897" s="8"/>
      <c r="D897" s="8"/>
      <c r="E897" s="8"/>
      <c r="F897" s="8"/>
      <c r="G897" s="143" t="s">
        <v>543</v>
      </c>
      <c r="H897" s="8"/>
      <c r="I897" s="145" t="n">
        <v>43221</v>
      </c>
      <c r="J897" s="8"/>
      <c r="K897" s="143" t="s">
        <v>530</v>
      </c>
      <c r="L897" s="8"/>
      <c r="M897" s="144"/>
      <c r="N897" s="8"/>
      <c r="O897" s="143" t="s">
        <v>523</v>
      </c>
      <c r="P897" s="8"/>
      <c r="Q897" s="143" t="s">
        <v>1256</v>
      </c>
      <c r="R897" s="8"/>
      <c r="S897" s="143" t="s">
        <v>379</v>
      </c>
      <c r="T897" s="8"/>
      <c r="U897" s="134" t="n">
        <v>70</v>
      </c>
      <c r="V897" s="8"/>
      <c r="W897" s="8"/>
      <c r="X897" s="8"/>
      <c r="Y897" s="134" t="n">
        <v>22403.15</v>
      </c>
    </row>
    <row r="898" customFormat="false" ht="15" hidden="false" customHeight="false" outlineLevel="0" collapsed="false">
      <c r="A898" s="8"/>
      <c r="B898" s="8"/>
      <c r="C898" s="8"/>
      <c r="D898" s="8"/>
      <c r="E898" s="8"/>
      <c r="F898" s="8"/>
      <c r="G898" s="143" t="s">
        <v>839</v>
      </c>
      <c r="H898" s="8"/>
      <c r="I898" s="145" t="n">
        <v>43221</v>
      </c>
      <c r="J898" s="8"/>
      <c r="K898" s="143" t="s">
        <v>894</v>
      </c>
      <c r="L898" s="8"/>
      <c r="M898" s="144"/>
      <c r="N898" s="8"/>
      <c r="O898" s="143" t="s">
        <v>690</v>
      </c>
      <c r="P898" s="8"/>
      <c r="Q898" s="143" t="s">
        <v>895</v>
      </c>
      <c r="R898" s="8"/>
      <c r="S898" s="143" t="s">
        <v>409</v>
      </c>
      <c r="T898" s="8"/>
      <c r="U898" s="134" t="n">
        <v>221</v>
      </c>
      <c r="V898" s="8"/>
      <c r="W898" s="8"/>
      <c r="X898" s="8"/>
      <c r="Y898" s="134" t="n">
        <v>22624.15</v>
      </c>
    </row>
    <row r="899" customFormat="false" ht="15" hidden="false" customHeight="false" outlineLevel="0" collapsed="false">
      <c r="A899" s="8"/>
      <c r="B899" s="8"/>
      <c r="C899" s="8"/>
      <c r="D899" s="8"/>
      <c r="E899" s="8"/>
      <c r="F899" s="8"/>
      <c r="G899" s="143" t="s">
        <v>839</v>
      </c>
      <c r="H899" s="8"/>
      <c r="I899" s="145" t="n">
        <v>43228</v>
      </c>
      <c r="J899" s="8"/>
      <c r="K899" s="143" t="s">
        <v>923</v>
      </c>
      <c r="L899" s="8"/>
      <c r="M899" s="144"/>
      <c r="N899" s="8"/>
      <c r="O899" s="143" t="s">
        <v>690</v>
      </c>
      <c r="P899" s="8"/>
      <c r="Q899" s="143" t="s">
        <v>691</v>
      </c>
      <c r="R899" s="8"/>
      <c r="S899" s="143" t="s">
        <v>409</v>
      </c>
      <c r="T899" s="8"/>
      <c r="U899" s="134" t="n">
        <v>285.3</v>
      </c>
      <c r="V899" s="8"/>
      <c r="W899" s="8"/>
      <c r="X899" s="8"/>
      <c r="Y899" s="134" t="n">
        <v>22909.45</v>
      </c>
    </row>
    <row r="900" customFormat="false" ht="15" hidden="false" customHeight="false" outlineLevel="0" collapsed="false">
      <c r="A900" s="8"/>
      <c r="B900" s="8"/>
      <c r="C900" s="8"/>
      <c r="D900" s="8"/>
      <c r="E900" s="8"/>
      <c r="F900" s="8"/>
      <c r="G900" s="143" t="s">
        <v>839</v>
      </c>
      <c r="H900" s="8"/>
      <c r="I900" s="145" t="n">
        <v>43230</v>
      </c>
      <c r="J900" s="8"/>
      <c r="K900" s="143" t="s">
        <v>939</v>
      </c>
      <c r="L900" s="8"/>
      <c r="M900" s="144"/>
      <c r="N900" s="8"/>
      <c r="O900" s="143" t="s">
        <v>713</v>
      </c>
      <c r="P900" s="8"/>
      <c r="Q900" s="143" t="s">
        <v>714</v>
      </c>
      <c r="R900" s="8"/>
      <c r="S900" s="143" t="s">
        <v>409</v>
      </c>
      <c r="T900" s="8"/>
      <c r="U900" s="134" t="n">
        <v>100</v>
      </c>
      <c r="V900" s="8"/>
      <c r="W900" s="8"/>
      <c r="X900" s="8"/>
      <c r="Y900" s="134" t="n">
        <v>23009.45</v>
      </c>
    </row>
    <row r="901" customFormat="false" ht="15" hidden="false" customHeight="false" outlineLevel="0" collapsed="false">
      <c r="A901" s="8"/>
      <c r="B901" s="8"/>
      <c r="C901" s="8"/>
      <c r="D901" s="8"/>
      <c r="E901" s="8"/>
      <c r="F901" s="8"/>
      <c r="G901" s="143" t="s">
        <v>1025</v>
      </c>
      <c r="H901" s="8"/>
      <c r="I901" s="145" t="n">
        <v>43234</v>
      </c>
      <c r="J901" s="8"/>
      <c r="K901" s="143" t="s">
        <v>1026</v>
      </c>
      <c r="L901" s="8"/>
      <c r="M901" s="144"/>
      <c r="N901" s="8"/>
      <c r="O901" s="143" t="s">
        <v>1046</v>
      </c>
      <c r="P901" s="8"/>
      <c r="Q901" s="143" t="s">
        <v>1047</v>
      </c>
      <c r="R901" s="8"/>
      <c r="S901" s="143" t="s">
        <v>412</v>
      </c>
      <c r="T901" s="8"/>
      <c r="U901" s="134" t="n">
        <v>1099.86</v>
      </c>
      <c r="V901" s="8"/>
      <c r="W901" s="8"/>
      <c r="X901" s="8"/>
      <c r="Y901" s="134" t="n">
        <v>24109.31</v>
      </c>
    </row>
    <row r="902" customFormat="false" ht="15" hidden="false" customHeight="false" outlineLevel="0" collapsed="false">
      <c r="A902" s="8"/>
      <c r="B902" s="8"/>
      <c r="C902" s="8"/>
      <c r="D902" s="8"/>
      <c r="E902" s="8"/>
      <c r="F902" s="8"/>
      <c r="G902" s="143" t="s">
        <v>839</v>
      </c>
      <c r="H902" s="8"/>
      <c r="I902" s="145" t="n">
        <v>43235</v>
      </c>
      <c r="J902" s="8"/>
      <c r="K902" s="143" t="s">
        <v>956</v>
      </c>
      <c r="L902" s="8"/>
      <c r="M902" s="144"/>
      <c r="N902" s="8"/>
      <c r="O902" s="143" t="s">
        <v>702</v>
      </c>
      <c r="P902" s="8"/>
      <c r="Q902" s="143" t="s">
        <v>1257</v>
      </c>
      <c r="R902" s="8"/>
      <c r="S902" s="143" t="s">
        <v>409</v>
      </c>
      <c r="T902" s="8"/>
      <c r="U902" s="134" t="n">
        <v>855</v>
      </c>
      <c r="V902" s="8"/>
      <c r="W902" s="8"/>
      <c r="X902" s="8"/>
      <c r="Y902" s="134" t="n">
        <v>24964.31</v>
      </c>
    </row>
    <row r="903" customFormat="false" ht="15" hidden="false" customHeight="false" outlineLevel="0" collapsed="false">
      <c r="A903" s="8"/>
      <c r="B903" s="8"/>
      <c r="C903" s="8"/>
      <c r="D903" s="8"/>
      <c r="E903" s="8"/>
      <c r="F903" s="8"/>
      <c r="G903" s="143" t="s">
        <v>839</v>
      </c>
      <c r="H903" s="8"/>
      <c r="I903" s="145" t="n">
        <v>43235</v>
      </c>
      <c r="J903" s="8"/>
      <c r="K903" s="143" t="s">
        <v>957</v>
      </c>
      <c r="L903" s="8"/>
      <c r="M903" s="144"/>
      <c r="N903" s="8"/>
      <c r="O903" s="143" t="s">
        <v>716</v>
      </c>
      <c r="P903" s="8"/>
      <c r="Q903" s="143" t="s">
        <v>1047</v>
      </c>
      <c r="R903" s="8"/>
      <c r="S903" s="143" t="s">
        <v>409</v>
      </c>
      <c r="T903" s="8"/>
      <c r="U903" s="134" t="n">
        <v>502.17</v>
      </c>
      <c r="V903" s="8"/>
      <c r="W903" s="8"/>
      <c r="X903" s="8"/>
      <c r="Y903" s="134" t="n">
        <v>25466.48</v>
      </c>
    </row>
    <row r="904" customFormat="false" ht="15" hidden="false" customHeight="false" outlineLevel="0" collapsed="false">
      <c r="A904" s="8"/>
      <c r="B904" s="8"/>
      <c r="C904" s="8"/>
      <c r="D904" s="8"/>
      <c r="E904" s="8"/>
      <c r="F904" s="8"/>
      <c r="G904" s="143" t="s">
        <v>1025</v>
      </c>
      <c r="H904" s="8"/>
      <c r="I904" s="145" t="n">
        <v>43236</v>
      </c>
      <c r="J904" s="8"/>
      <c r="K904" s="143" t="s">
        <v>1026</v>
      </c>
      <c r="L904" s="8"/>
      <c r="M904" s="144"/>
      <c r="N904" s="8"/>
      <c r="O904" s="143" t="s">
        <v>710</v>
      </c>
      <c r="P904" s="8"/>
      <c r="Q904" s="143" t="s">
        <v>1048</v>
      </c>
      <c r="R904" s="8"/>
      <c r="S904" s="143" t="s">
        <v>412</v>
      </c>
      <c r="T904" s="8"/>
      <c r="U904" s="134" t="n">
        <v>205.5</v>
      </c>
      <c r="V904" s="8"/>
      <c r="W904" s="8"/>
      <c r="X904" s="8"/>
      <c r="Y904" s="134" t="n">
        <v>25671.98</v>
      </c>
    </row>
    <row r="905" customFormat="false" ht="15.75" hidden="false" customHeight="false" outlineLevel="0" collapsed="false">
      <c r="A905" s="8"/>
      <c r="B905" s="8"/>
      <c r="C905" s="8"/>
      <c r="D905" s="8"/>
      <c r="E905" s="8"/>
      <c r="F905" s="8"/>
      <c r="G905" s="143" t="s">
        <v>839</v>
      </c>
      <c r="H905" s="8"/>
      <c r="I905" s="145" t="n">
        <v>43242</v>
      </c>
      <c r="J905" s="8"/>
      <c r="K905" s="143" t="s">
        <v>993</v>
      </c>
      <c r="L905" s="8"/>
      <c r="M905" s="144"/>
      <c r="N905" s="8"/>
      <c r="O905" s="143" t="s">
        <v>713</v>
      </c>
      <c r="P905" s="8"/>
      <c r="Q905" s="143" t="s">
        <v>1258</v>
      </c>
      <c r="R905" s="8"/>
      <c r="S905" s="143" t="s">
        <v>409</v>
      </c>
      <c r="T905" s="8"/>
      <c r="U905" s="135" t="n">
        <v>299</v>
      </c>
      <c r="V905" s="8"/>
      <c r="W905" s="146"/>
      <c r="X905" s="8"/>
      <c r="Y905" s="135" t="n">
        <v>25970.98</v>
      </c>
    </row>
    <row r="906" customFormat="false" ht="15" hidden="false" customHeight="false" outlineLevel="0" collapsed="false">
      <c r="A906" s="8"/>
      <c r="B906" s="8"/>
      <c r="C906" s="8"/>
      <c r="D906" s="143" t="s">
        <v>1259</v>
      </c>
      <c r="E906" s="8"/>
      <c r="F906" s="8"/>
      <c r="G906" s="8"/>
      <c r="H906" s="8"/>
      <c r="I906" s="8"/>
      <c r="J906" s="8"/>
      <c r="K906" s="8"/>
      <c r="L906" s="8"/>
      <c r="M906" s="144"/>
      <c r="N906" s="8"/>
      <c r="O906" s="8"/>
      <c r="P906" s="8"/>
      <c r="Q906" s="8"/>
      <c r="R906" s="8"/>
      <c r="S906" s="8"/>
      <c r="T906" s="8"/>
      <c r="U906" s="134" t="n">
        <v>3867.83</v>
      </c>
      <c r="V906" s="8"/>
      <c r="W906" s="134" t="n">
        <v>0</v>
      </c>
      <c r="X906" s="8"/>
      <c r="Y906" s="134" t="n">
        <v>25970.98</v>
      </c>
    </row>
    <row r="907" customFormat="false" ht="15" hidden="false" customHeight="false" outlineLevel="0" collapsed="false">
      <c r="A907" s="14"/>
      <c r="B907" s="14"/>
      <c r="C907" s="14"/>
      <c r="D907" s="48" t="s">
        <v>183</v>
      </c>
      <c r="E907" s="14"/>
      <c r="F907" s="14"/>
      <c r="G907" s="14"/>
      <c r="H907" s="14"/>
      <c r="I907" s="14"/>
      <c r="J907" s="14"/>
      <c r="K907" s="14"/>
      <c r="L907" s="14"/>
      <c r="M907" s="141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2" t="n">
        <v>3060.25</v>
      </c>
    </row>
    <row r="908" customFormat="false" ht="15" hidden="false" customHeight="false" outlineLevel="0" collapsed="false">
      <c r="A908" s="8"/>
      <c r="B908" s="8"/>
      <c r="C908" s="8"/>
      <c r="D908" s="8"/>
      <c r="E908" s="8"/>
      <c r="F908" s="8"/>
      <c r="G908" s="143" t="s">
        <v>1025</v>
      </c>
      <c r="H908" s="8"/>
      <c r="I908" s="145" t="n">
        <v>43224</v>
      </c>
      <c r="J908" s="8"/>
      <c r="K908" s="143" t="s">
        <v>1026</v>
      </c>
      <c r="L908" s="8"/>
      <c r="M908" s="144"/>
      <c r="N908" s="8"/>
      <c r="O908" s="143" t="s">
        <v>1037</v>
      </c>
      <c r="P908" s="8"/>
      <c r="Q908" s="143" t="s">
        <v>1038</v>
      </c>
      <c r="R908" s="8"/>
      <c r="S908" s="143" t="s">
        <v>412</v>
      </c>
      <c r="T908" s="8"/>
      <c r="U908" s="134" t="n">
        <v>40.85</v>
      </c>
      <c r="V908" s="8"/>
      <c r="W908" s="8"/>
      <c r="X908" s="8"/>
      <c r="Y908" s="134" t="n">
        <v>3101.1</v>
      </c>
    </row>
    <row r="909" customFormat="false" ht="15" hidden="false" customHeight="false" outlineLevel="0" collapsed="false">
      <c r="A909" s="8"/>
      <c r="B909" s="8"/>
      <c r="C909" s="8"/>
      <c r="D909" s="8"/>
      <c r="E909" s="8"/>
      <c r="F909" s="8"/>
      <c r="G909" s="143" t="s">
        <v>839</v>
      </c>
      <c r="H909" s="8"/>
      <c r="I909" s="145" t="n">
        <v>43235</v>
      </c>
      <c r="J909" s="8"/>
      <c r="K909" s="143" t="s">
        <v>960</v>
      </c>
      <c r="L909" s="8"/>
      <c r="M909" s="144"/>
      <c r="N909" s="8"/>
      <c r="O909" s="143" t="s">
        <v>494</v>
      </c>
      <c r="P909" s="8"/>
      <c r="Q909" s="143" t="s">
        <v>961</v>
      </c>
      <c r="R909" s="8"/>
      <c r="S909" s="143" t="s">
        <v>409</v>
      </c>
      <c r="T909" s="8"/>
      <c r="U909" s="134" t="n">
        <v>490</v>
      </c>
      <c r="V909" s="8"/>
      <c r="W909" s="8"/>
      <c r="X909" s="8"/>
      <c r="Y909" s="134" t="n">
        <v>3591.1</v>
      </c>
    </row>
    <row r="910" customFormat="false" ht="15" hidden="false" customHeight="false" outlineLevel="0" collapsed="false">
      <c r="A910" s="8"/>
      <c r="B910" s="8"/>
      <c r="C910" s="8"/>
      <c r="D910" s="8"/>
      <c r="E910" s="8"/>
      <c r="F910" s="8"/>
      <c r="G910" s="143" t="s">
        <v>839</v>
      </c>
      <c r="H910" s="8"/>
      <c r="I910" s="145" t="n">
        <v>43235</v>
      </c>
      <c r="J910" s="8"/>
      <c r="K910" s="143" t="s">
        <v>955</v>
      </c>
      <c r="L910" s="8"/>
      <c r="M910" s="144"/>
      <c r="N910" s="8"/>
      <c r="O910" s="143" t="s">
        <v>726</v>
      </c>
      <c r="P910" s="8"/>
      <c r="Q910" s="143" t="s">
        <v>1260</v>
      </c>
      <c r="R910" s="8"/>
      <c r="S910" s="143" t="s">
        <v>409</v>
      </c>
      <c r="T910" s="8"/>
      <c r="U910" s="134" t="n">
        <v>86.23</v>
      </c>
      <c r="V910" s="8"/>
      <c r="W910" s="8"/>
      <c r="X910" s="8"/>
      <c r="Y910" s="134" t="n">
        <v>3677.33</v>
      </c>
    </row>
    <row r="911" customFormat="false" ht="15" hidden="false" customHeight="false" outlineLevel="0" collapsed="false">
      <c r="A911" s="8"/>
      <c r="B911" s="8"/>
      <c r="C911" s="8"/>
      <c r="D911" s="8"/>
      <c r="E911" s="8"/>
      <c r="F911" s="8"/>
      <c r="G911" s="143" t="s">
        <v>839</v>
      </c>
      <c r="H911" s="8"/>
      <c r="I911" s="145" t="n">
        <v>43241</v>
      </c>
      <c r="J911" s="8"/>
      <c r="K911" s="143" t="s">
        <v>988</v>
      </c>
      <c r="L911" s="8"/>
      <c r="M911" s="144"/>
      <c r="N911" s="8"/>
      <c r="O911" s="143" t="s">
        <v>737</v>
      </c>
      <c r="P911" s="8"/>
      <c r="Q911" s="143" t="s">
        <v>738</v>
      </c>
      <c r="R911" s="8"/>
      <c r="S911" s="143" t="s">
        <v>409</v>
      </c>
      <c r="T911" s="8"/>
      <c r="U911" s="134" t="n">
        <v>350</v>
      </c>
      <c r="V911" s="8"/>
      <c r="W911" s="8"/>
      <c r="X911" s="8"/>
      <c r="Y911" s="134" t="n">
        <v>4027.33</v>
      </c>
    </row>
    <row r="912" customFormat="false" ht="15" hidden="false" customHeight="false" outlineLevel="0" collapsed="false">
      <c r="A912" s="8"/>
      <c r="B912" s="8"/>
      <c r="C912" s="8"/>
      <c r="D912" s="8"/>
      <c r="E912" s="8"/>
      <c r="F912" s="8"/>
      <c r="G912" s="143" t="s">
        <v>839</v>
      </c>
      <c r="H912" s="8"/>
      <c r="I912" s="145" t="n">
        <v>43241</v>
      </c>
      <c r="J912" s="8"/>
      <c r="K912" s="143" t="s">
        <v>989</v>
      </c>
      <c r="L912" s="8"/>
      <c r="M912" s="144"/>
      <c r="N912" s="8"/>
      <c r="O912" s="143" t="s">
        <v>742</v>
      </c>
      <c r="P912" s="8"/>
      <c r="Q912" s="143" t="s">
        <v>1261</v>
      </c>
      <c r="R912" s="8"/>
      <c r="S912" s="143" t="s">
        <v>409</v>
      </c>
      <c r="T912" s="8"/>
      <c r="U912" s="134" t="n">
        <v>150.26</v>
      </c>
      <c r="V912" s="8"/>
      <c r="W912" s="8"/>
      <c r="X912" s="8"/>
      <c r="Y912" s="134" t="n">
        <v>4177.59</v>
      </c>
    </row>
    <row r="913" customFormat="false" ht="15" hidden="false" customHeight="false" outlineLevel="0" collapsed="false">
      <c r="A913" s="8"/>
      <c r="B913" s="8"/>
      <c r="C913" s="8"/>
      <c r="D913" s="8"/>
      <c r="E913" s="8"/>
      <c r="F913" s="8"/>
      <c r="G913" s="143" t="s">
        <v>839</v>
      </c>
      <c r="H913" s="8"/>
      <c r="I913" s="145" t="n">
        <v>43242</v>
      </c>
      <c r="J913" s="8"/>
      <c r="K913" s="143" t="s">
        <v>993</v>
      </c>
      <c r="L913" s="8"/>
      <c r="M913" s="144"/>
      <c r="N913" s="8"/>
      <c r="O913" s="143" t="s">
        <v>693</v>
      </c>
      <c r="P913" s="8"/>
      <c r="Q913" s="143" t="s">
        <v>1262</v>
      </c>
      <c r="R913" s="8"/>
      <c r="S913" s="143" t="s">
        <v>409</v>
      </c>
      <c r="T913" s="8"/>
      <c r="U913" s="134" t="n">
        <v>155.99</v>
      </c>
      <c r="V913" s="8"/>
      <c r="W913" s="8"/>
      <c r="X913" s="8"/>
      <c r="Y913" s="134" t="n">
        <v>4333.58</v>
      </c>
    </row>
    <row r="914" customFormat="false" ht="15" hidden="false" customHeight="false" outlineLevel="0" collapsed="false">
      <c r="A914" s="8"/>
      <c r="B914" s="8"/>
      <c r="C914" s="8"/>
      <c r="D914" s="8"/>
      <c r="E914" s="8"/>
      <c r="F914" s="8"/>
      <c r="G914" s="143" t="s">
        <v>839</v>
      </c>
      <c r="H914" s="8"/>
      <c r="I914" s="145" t="n">
        <v>43242</v>
      </c>
      <c r="J914" s="8"/>
      <c r="K914" s="143" t="s">
        <v>993</v>
      </c>
      <c r="L914" s="8"/>
      <c r="M914" s="144"/>
      <c r="N914" s="8"/>
      <c r="O914" s="143" t="s">
        <v>713</v>
      </c>
      <c r="P914" s="8"/>
      <c r="Q914" s="143" t="s">
        <v>1263</v>
      </c>
      <c r="R914" s="8"/>
      <c r="S914" s="143" t="s">
        <v>409</v>
      </c>
      <c r="T914" s="8"/>
      <c r="U914" s="134" t="n">
        <v>100.92</v>
      </c>
      <c r="V914" s="8"/>
      <c r="W914" s="8"/>
      <c r="X914" s="8"/>
      <c r="Y914" s="134" t="n">
        <v>4434.5</v>
      </c>
    </row>
    <row r="915" customFormat="false" ht="15.75" hidden="false" customHeight="false" outlineLevel="0" collapsed="false">
      <c r="A915" s="8"/>
      <c r="B915" s="8"/>
      <c r="C915" s="8"/>
      <c r="D915" s="8"/>
      <c r="E915" s="8"/>
      <c r="F915" s="8"/>
      <c r="G915" s="143" t="s">
        <v>839</v>
      </c>
      <c r="H915" s="8"/>
      <c r="I915" s="145" t="n">
        <v>43242</v>
      </c>
      <c r="J915" s="8"/>
      <c r="K915" s="143" t="s">
        <v>993</v>
      </c>
      <c r="L915" s="8"/>
      <c r="M915" s="144"/>
      <c r="N915" s="8"/>
      <c r="O915" s="143" t="s">
        <v>746</v>
      </c>
      <c r="P915" s="8"/>
      <c r="Q915" s="143" t="s">
        <v>747</v>
      </c>
      <c r="R915" s="8"/>
      <c r="S915" s="143" t="s">
        <v>409</v>
      </c>
      <c r="T915" s="8"/>
      <c r="U915" s="135" t="n">
        <v>44.14</v>
      </c>
      <c r="V915" s="8"/>
      <c r="W915" s="146"/>
      <c r="X915" s="8"/>
      <c r="Y915" s="135" t="n">
        <v>4478.64</v>
      </c>
    </row>
    <row r="916" customFormat="false" ht="15" hidden="false" customHeight="false" outlineLevel="0" collapsed="false">
      <c r="A916" s="8"/>
      <c r="B916" s="8"/>
      <c r="C916" s="8"/>
      <c r="D916" s="143" t="s">
        <v>1264</v>
      </c>
      <c r="E916" s="8"/>
      <c r="F916" s="8"/>
      <c r="G916" s="8"/>
      <c r="H916" s="8"/>
      <c r="I916" s="8"/>
      <c r="J916" s="8"/>
      <c r="K916" s="8"/>
      <c r="L916" s="8"/>
      <c r="M916" s="144"/>
      <c r="N916" s="8"/>
      <c r="O916" s="8"/>
      <c r="P916" s="8"/>
      <c r="Q916" s="8"/>
      <c r="R916" s="8"/>
      <c r="S916" s="8"/>
      <c r="T916" s="8"/>
      <c r="U916" s="134" t="n">
        <v>1418.39</v>
      </c>
      <c r="V916" s="8"/>
      <c r="W916" s="134" t="n">
        <v>0</v>
      </c>
      <c r="X916" s="8"/>
      <c r="Y916" s="134" t="n">
        <v>4478.64</v>
      </c>
    </row>
    <row r="917" customFormat="false" ht="15" hidden="false" customHeight="false" outlineLevel="0" collapsed="false">
      <c r="A917" s="14"/>
      <c r="B917" s="14"/>
      <c r="C917" s="14"/>
      <c r="D917" s="48" t="s">
        <v>185</v>
      </c>
      <c r="E917" s="14"/>
      <c r="F917" s="14"/>
      <c r="G917" s="14"/>
      <c r="H917" s="14"/>
      <c r="I917" s="14"/>
      <c r="J917" s="14"/>
      <c r="K917" s="14"/>
      <c r="L917" s="14"/>
      <c r="M917" s="141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2" t="n">
        <v>0</v>
      </c>
    </row>
    <row r="918" customFormat="false" ht="15" hidden="false" customHeight="false" outlineLevel="0" collapsed="false">
      <c r="A918" s="8"/>
      <c r="B918" s="8"/>
      <c r="C918" s="8"/>
      <c r="D918" s="143" t="s">
        <v>1265</v>
      </c>
      <c r="E918" s="8"/>
      <c r="F918" s="8"/>
      <c r="G918" s="8"/>
      <c r="H918" s="8"/>
      <c r="I918" s="8"/>
      <c r="J918" s="8"/>
      <c r="K918" s="8"/>
      <c r="L918" s="8"/>
      <c r="M918" s="144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134" t="n">
        <v>0</v>
      </c>
    </row>
    <row r="919" customFormat="false" ht="15" hidden="false" customHeight="false" outlineLevel="0" collapsed="false">
      <c r="A919" s="14"/>
      <c r="B919" s="14"/>
      <c r="C919" s="14"/>
      <c r="D919" s="48" t="s">
        <v>1266</v>
      </c>
      <c r="E919" s="14"/>
      <c r="F919" s="14"/>
      <c r="G919" s="14"/>
      <c r="H919" s="14"/>
      <c r="I919" s="14"/>
      <c r="J919" s="14"/>
      <c r="K919" s="14"/>
      <c r="L919" s="14"/>
      <c r="M919" s="141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2" t="n">
        <v>0</v>
      </c>
    </row>
    <row r="920" customFormat="false" ht="15" hidden="false" customHeight="false" outlineLevel="0" collapsed="false">
      <c r="A920" s="8"/>
      <c r="B920" s="8"/>
      <c r="C920" s="8"/>
      <c r="D920" s="143" t="s">
        <v>1267</v>
      </c>
      <c r="E920" s="8"/>
      <c r="F920" s="8"/>
      <c r="G920" s="8"/>
      <c r="H920" s="8"/>
      <c r="I920" s="8"/>
      <c r="J920" s="8"/>
      <c r="K920" s="8"/>
      <c r="L920" s="8"/>
      <c r="M920" s="144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134" t="n">
        <v>0</v>
      </c>
    </row>
    <row r="921" customFormat="false" ht="15" hidden="false" customHeight="false" outlineLevel="0" collapsed="false">
      <c r="A921" s="14"/>
      <c r="B921" s="14"/>
      <c r="C921" s="14"/>
      <c r="D921" s="48" t="s">
        <v>186</v>
      </c>
      <c r="E921" s="14"/>
      <c r="F921" s="14"/>
      <c r="G921" s="14"/>
      <c r="H921" s="14"/>
      <c r="I921" s="14"/>
      <c r="J921" s="14"/>
      <c r="K921" s="14"/>
      <c r="L921" s="14"/>
      <c r="M921" s="141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2" t="n">
        <v>0</v>
      </c>
    </row>
    <row r="922" customFormat="false" ht="15" hidden="false" customHeight="false" outlineLevel="0" collapsed="false">
      <c r="A922" s="8"/>
      <c r="B922" s="8"/>
      <c r="C922" s="8"/>
      <c r="D922" s="143" t="s">
        <v>1268</v>
      </c>
      <c r="E922" s="8"/>
      <c r="F922" s="8"/>
      <c r="G922" s="8"/>
      <c r="H922" s="8"/>
      <c r="I922" s="8"/>
      <c r="J922" s="8"/>
      <c r="K922" s="8"/>
      <c r="L922" s="8"/>
      <c r="M922" s="144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134" t="n">
        <v>0</v>
      </c>
    </row>
    <row r="923" customFormat="false" ht="15" hidden="false" customHeight="false" outlineLevel="0" collapsed="false">
      <c r="A923" s="14"/>
      <c r="B923" s="14"/>
      <c r="C923" s="14"/>
      <c r="D923" s="48" t="s">
        <v>187</v>
      </c>
      <c r="E923" s="14"/>
      <c r="F923" s="14"/>
      <c r="G923" s="14"/>
      <c r="H923" s="14"/>
      <c r="I923" s="14"/>
      <c r="J923" s="14"/>
      <c r="K923" s="14"/>
      <c r="L923" s="14"/>
      <c r="M923" s="141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2" t="n">
        <v>1000</v>
      </c>
    </row>
    <row r="924" customFormat="false" ht="15.75" hidden="false" customHeight="false" outlineLevel="0" collapsed="false">
      <c r="A924" s="8"/>
      <c r="B924" s="8"/>
      <c r="C924" s="8"/>
      <c r="D924" s="143" t="s">
        <v>1269</v>
      </c>
      <c r="E924" s="8"/>
      <c r="F924" s="8"/>
      <c r="G924" s="8"/>
      <c r="H924" s="8"/>
      <c r="I924" s="8"/>
      <c r="J924" s="8"/>
      <c r="K924" s="8"/>
      <c r="L924" s="8"/>
      <c r="M924" s="144"/>
      <c r="N924" s="8"/>
      <c r="O924" s="8"/>
      <c r="P924" s="8"/>
      <c r="Q924" s="8"/>
      <c r="R924" s="8"/>
      <c r="S924" s="8"/>
      <c r="T924" s="8"/>
      <c r="U924" s="146"/>
      <c r="V924" s="8"/>
      <c r="W924" s="146"/>
      <c r="X924" s="8"/>
      <c r="Y924" s="135" t="n">
        <v>1000</v>
      </c>
    </row>
    <row r="925" customFormat="false" ht="15" hidden="false" customHeight="false" outlineLevel="0" collapsed="false">
      <c r="A925" s="8"/>
      <c r="B925" s="8"/>
      <c r="C925" s="143" t="s">
        <v>189</v>
      </c>
      <c r="D925" s="8"/>
      <c r="E925" s="8"/>
      <c r="F925" s="8"/>
      <c r="G925" s="8"/>
      <c r="H925" s="8"/>
      <c r="I925" s="8"/>
      <c r="J925" s="8"/>
      <c r="K925" s="8"/>
      <c r="L925" s="8"/>
      <c r="M925" s="144"/>
      <c r="N925" s="8"/>
      <c r="O925" s="8"/>
      <c r="P925" s="8"/>
      <c r="Q925" s="8"/>
      <c r="R925" s="8"/>
      <c r="S925" s="8"/>
      <c r="T925" s="8"/>
      <c r="U925" s="134" t="n">
        <v>7073.78</v>
      </c>
      <c r="V925" s="8"/>
      <c r="W925" s="134" t="n">
        <v>0</v>
      </c>
      <c r="X925" s="8"/>
      <c r="Y925" s="134" t="n">
        <v>36327.31</v>
      </c>
    </row>
    <row r="926" customFormat="false" ht="15" hidden="false" customHeight="false" outlineLevel="0" collapsed="false">
      <c r="A926" s="14"/>
      <c r="B926" s="14"/>
      <c r="C926" s="48" t="s">
        <v>1270</v>
      </c>
      <c r="D926" s="14"/>
      <c r="E926" s="14"/>
      <c r="F926" s="14"/>
      <c r="G926" s="14"/>
      <c r="H926" s="14"/>
      <c r="I926" s="14"/>
      <c r="J926" s="14"/>
      <c r="K926" s="14"/>
      <c r="L926" s="14"/>
      <c r="M926" s="141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2" t="n">
        <v>0</v>
      </c>
    </row>
    <row r="927" customFormat="false" ht="15" hidden="false" customHeight="false" outlineLevel="0" collapsed="false">
      <c r="A927" s="8"/>
      <c r="B927" s="8"/>
      <c r="C927" s="143" t="s">
        <v>1271</v>
      </c>
      <c r="D927" s="8"/>
      <c r="E927" s="8"/>
      <c r="F927" s="8"/>
      <c r="G927" s="8"/>
      <c r="H927" s="8"/>
      <c r="I927" s="8"/>
      <c r="J927" s="8"/>
      <c r="K927" s="8"/>
      <c r="L927" s="8"/>
      <c r="M927" s="144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134" t="n">
        <v>0</v>
      </c>
    </row>
    <row r="928" customFormat="false" ht="15" hidden="false" customHeight="false" outlineLevel="0" collapsed="false">
      <c r="A928" s="14"/>
      <c r="B928" s="14"/>
      <c r="C928" s="48" t="s">
        <v>190</v>
      </c>
      <c r="D928" s="14"/>
      <c r="E928" s="14"/>
      <c r="F928" s="14"/>
      <c r="G928" s="14"/>
      <c r="H928" s="14"/>
      <c r="I928" s="14"/>
      <c r="J928" s="14"/>
      <c r="K928" s="14"/>
      <c r="L928" s="14"/>
      <c r="M928" s="141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2" t="n">
        <v>7821.87</v>
      </c>
    </row>
    <row r="929" customFormat="false" ht="15" hidden="false" customHeight="false" outlineLevel="0" collapsed="false">
      <c r="A929" s="8"/>
      <c r="B929" s="8"/>
      <c r="C929" s="8"/>
      <c r="D929" s="8"/>
      <c r="E929" s="8"/>
      <c r="F929" s="8"/>
      <c r="G929" s="143" t="s">
        <v>839</v>
      </c>
      <c r="H929" s="8"/>
      <c r="I929" s="145" t="n">
        <v>43221</v>
      </c>
      <c r="J929" s="8"/>
      <c r="K929" s="143" t="s">
        <v>883</v>
      </c>
      <c r="L929" s="8"/>
      <c r="M929" s="144"/>
      <c r="N929" s="8"/>
      <c r="O929" s="143" t="s">
        <v>609</v>
      </c>
      <c r="P929" s="8"/>
      <c r="Q929" s="143" t="s">
        <v>1272</v>
      </c>
      <c r="R929" s="8"/>
      <c r="S929" s="143" t="s">
        <v>409</v>
      </c>
      <c r="T929" s="8"/>
      <c r="U929" s="134" t="n">
        <v>0</v>
      </c>
      <c r="V929" s="8"/>
      <c r="W929" s="8"/>
      <c r="X929" s="8"/>
      <c r="Y929" s="134" t="n">
        <v>7821.87</v>
      </c>
    </row>
    <row r="930" customFormat="false" ht="15" hidden="false" customHeight="false" outlineLevel="0" collapsed="false">
      <c r="A930" s="8"/>
      <c r="B930" s="8"/>
      <c r="C930" s="8"/>
      <c r="D930" s="8"/>
      <c r="E930" s="8"/>
      <c r="F930" s="8"/>
      <c r="G930" s="143" t="s">
        <v>839</v>
      </c>
      <c r="H930" s="8"/>
      <c r="I930" s="145" t="n">
        <v>43221</v>
      </c>
      <c r="J930" s="8"/>
      <c r="K930" s="143" t="s">
        <v>883</v>
      </c>
      <c r="L930" s="8"/>
      <c r="M930" s="144"/>
      <c r="N930" s="8"/>
      <c r="O930" s="143" t="s">
        <v>677</v>
      </c>
      <c r="P930" s="8"/>
      <c r="Q930" s="143" t="s">
        <v>1272</v>
      </c>
      <c r="R930" s="8"/>
      <c r="S930" s="143" t="s">
        <v>409</v>
      </c>
      <c r="T930" s="8"/>
      <c r="U930" s="134" t="n">
        <v>0</v>
      </c>
      <c r="V930" s="8"/>
      <c r="W930" s="8"/>
      <c r="X930" s="8"/>
      <c r="Y930" s="134" t="n">
        <v>7821.87</v>
      </c>
    </row>
    <row r="931" customFormat="false" ht="15" hidden="false" customHeight="false" outlineLevel="0" collapsed="false">
      <c r="A931" s="8"/>
      <c r="B931" s="8"/>
      <c r="C931" s="8"/>
      <c r="D931" s="8"/>
      <c r="E931" s="8"/>
      <c r="F931" s="8"/>
      <c r="G931" s="143" t="s">
        <v>1025</v>
      </c>
      <c r="H931" s="8"/>
      <c r="I931" s="145" t="n">
        <v>43223</v>
      </c>
      <c r="J931" s="8"/>
      <c r="K931" s="143" t="s">
        <v>1026</v>
      </c>
      <c r="L931" s="8"/>
      <c r="M931" s="144"/>
      <c r="N931" s="8"/>
      <c r="O931" s="143" t="s">
        <v>1035</v>
      </c>
      <c r="P931" s="8"/>
      <c r="Q931" s="143" t="s">
        <v>1273</v>
      </c>
      <c r="R931" s="8"/>
      <c r="S931" s="143" t="s">
        <v>412</v>
      </c>
      <c r="T931" s="8"/>
      <c r="U931" s="134" t="n">
        <v>68.32</v>
      </c>
      <c r="V931" s="8"/>
      <c r="W931" s="8"/>
      <c r="X931" s="8"/>
      <c r="Y931" s="134" t="n">
        <v>7890.19</v>
      </c>
    </row>
    <row r="932" customFormat="false" ht="15" hidden="false" customHeight="false" outlineLevel="0" collapsed="false">
      <c r="A932" s="8"/>
      <c r="B932" s="8"/>
      <c r="C932" s="8"/>
      <c r="D932" s="8"/>
      <c r="E932" s="8"/>
      <c r="F932" s="8"/>
      <c r="G932" s="143" t="s">
        <v>839</v>
      </c>
      <c r="H932" s="8"/>
      <c r="I932" s="145" t="n">
        <v>43230</v>
      </c>
      <c r="J932" s="8"/>
      <c r="K932" s="143" t="s">
        <v>940</v>
      </c>
      <c r="L932" s="8"/>
      <c r="M932" s="144"/>
      <c r="N932" s="8"/>
      <c r="O932" s="143" t="s">
        <v>707</v>
      </c>
      <c r="P932" s="8"/>
      <c r="Q932" s="143" t="s">
        <v>708</v>
      </c>
      <c r="R932" s="8"/>
      <c r="S932" s="143" t="s">
        <v>409</v>
      </c>
      <c r="T932" s="8"/>
      <c r="U932" s="134" t="n">
        <v>124.55</v>
      </c>
      <c r="V932" s="8"/>
      <c r="W932" s="8"/>
      <c r="X932" s="8"/>
      <c r="Y932" s="134" t="n">
        <v>8014.74</v>
      </c>
    </row>
    <row r="933" customFormat="false" ht="15" hidden="false" customHeight="false" outlineLevel="0" collapsed="false">
      <c r="A933" s="8"/>
      <c r="B933" s="8"/>
      <c r="C933" s="8"/>
      <c r="D933" s="8"/>
      <c r="E933" s="8"/>
      <c r="F933" s="8"/>
      <c r="G933" s="143" t="s">
        <v>1025</v>
      </c>
      <c r="H933" s="8"/>
      <c r="I933" s="145" t="n">
        <v>43230</v>
      </c>
      <c r="J933" s="8"/>
      <c r="K933" s="143" t="s">
        <v>1026</v>
      </c>
      <c r="L933" s="8"/>
      <c r="M933" s="144"/>
      <c r="N933" s="8"/>
      <c r="O933" s="143" t="s">
        <v>1035</v>
      </c>
      <c r="P933" s="8"/>
      <c r="Q933" s="143" t="s">
        <v>1045</v>
      </c>
      <c r="R933" s="8"/>
      <c r="S933" s="143" t="s">
        <v>412</v>
      </c>
      <c r="T933" s="8"/>
      <c r="U933" s="134" t="n">
        <v>55</v>
      </c>
      <c r="V933" s="8"/>
      <c r="W933" s="8"/>
      <c r="X933" s="8"/>
      <c r="Y933" s="134" t="n">
        <v>8069.74</v>
      </c>
    </row>
    <row r="934" customFormat="false" ht="15" hidden="false" customHeight="false" outlineLevel="0" collapsed="false">
      <c r="A934" s="8"/>
      <c r="B934" s="8"/>
      <c r="C934" s="8"/>
      <c r="D934" s="8"/>
      <c r="E934" s="8"/>
      <c r="F934" s="8"/>
      <c r="G934" s="143" t="s">
        <v>839</v>
      </c>
      <c r="H934" s="8"/>
      <c r="I934" s="145" t="n">
        <v>43235</v>
      </c>
      <c r="J934" s="8"/>
      <c r="K934" s="143" t="s">
        <v>955</v>
      </c>
      <c r="L934" s="8"/>
      <c r="M934" s="144"/>
      <c r="N934" s="8"/>
      <c r="O934" s="143" t="s">
        <v>687</v>
      </c>
      <c r="P934" s="8"/>
      <c r="Q934" s="143" t="s">
        <v>1274</v>
      </c>
      <c r="R934" s="8"/>
      <c r="S934" s="143" t="s">
        <v>409</v>
      </c>
      <c r="T934" s="8"/>
      <c r="U934" s="134" t="n">
        <v>21.19</v>
      </c>
      <c r="V934" s="8"/>
      <c r="W934" s="8"/>
      <c r="X934" s="8"/>
      <c r="Y934" s="134" t="n">
        <v>8090.93</v>
      </c>
    </row>
    <row r="935" customFormat="false" ht="15" hidden="false" customHeight="false" outlineLevel="0" collapsed="false">
      <c r="A935" s="8"/>
      <c r="B935" s="8"/>
      <c r="C935" s="8"/>
      <c r="D935" s="8"/>
      <c r="E935" s="8"/>
      <c r="F935" s="8"/>
      <c r="G935" s="143" t="s">
        <v>839</v>
      </c>
      <c r="H935" s="8"/>
      <c r="I935" s="145" t="n">
        <v>43235</v>
      </c>
      <c r="J935" s="8"/>
      <c r="K935" s="143" t="s">
        <v>955</v>
      </c>
      <c r="L935" s="8"/>
      <c r="M935" s="144"/>
      <c r="N935" s="8"/>
      <c r="O935" s="143" t="s">
        <v>693</v>
      </c>
      <c r="P935" s="8"/>
      <c r="Q935" s="143" t="s">
        <v>724</v>
      </c>
      <c r="R935" s="8"/>
      <c r="S935" s="143" t="s">
        <v>409</v>
      </c>
      <c r="T935" s="8"/>
      <c r="U935" s="134" t="n">
        <v>28.33</v>
      </c>
      <c r="V935" s="8"/>
      <c r="W935" s="8"/>
      <c r="X935" s="8"/>
      <c r="Y935" s="134" t="n">
        <v>8119.26</v>
      </c>
    </row>
    <row r="936" customFormat="false" ht="15" hidden="false" customHeight="false" outlineLevel="0" collapsed="false">
      <c r="A936" s="8"/>
      <c r="B936" s="8"/>
      <c r="C936" s="8"/>
      <c r="D936" s="8"/>
      <c r="E936" s="8"/>
      <c r="F936" s="8"/>
      <c r="G936" s="143" t="s">
        <v>839</v>
      </c>
      <c r="H936" s="8"/>
      <c r="I936" s="145" t="n">
        <v>43235</v>
      </c>
      <c r="J936" s="8"/>
      <c r="K936" s="143" t="s">
        <v>955</v>
      </c>
      <c r="L936" s="8"/>
      <c r="M936" s="144"/>
      <c r="N936" s="8"/>
      <c r="O936" s="143" t="s">
        <v>609</v>
      </c>
      <c r="P936" s="8"/>
      <c r="Q936" s="143" t="s">
        <v>1275</v>
      </c>
      <c r="R936" s="8"/>
      <c r="S936" s="143" t="s">
        <v>409</v>
      </c>
      <c r="T936" s="8"/>
      <c r="U936" s="134" t="n">
        <v>83</v>
      </c>
      <c r="V936" s="8"/>
      <c r="W936" s="8"/>
      <c r="X936" s="8"/>
      <c r="Y936" s="134" t="n">
        <v>8202.26</v>
      </c>
    </row>
    <row r="937" customFormat="false" ht="15" hidden="false" customHeight="false" outlineLevel="0" collapsed="false">
      <c r="A937" s="8"/>
      <c r="B937" s="8"/>
      <c r="C937" s="8"/>
      <c r="D937" s="8"/>
      <c r="E937" s="8"/>
      <c r="F937" s="8"/>
      <c r="G937" s="143" t="s">
        <v>839</v>
      </c>
      <c r="H937" s="8"/>
      <c r="I937" s="145" t="n">
        <v>43241</v>
      </c>
      <c r="J937" s="8"/>
      <c r="K937" s="143" t="s">
        <v>989</v>
      </c>
      <c r="L937" s="8"/>
      <c r="M937" s="144"/>
      <c r="N937" s="8"/>
      <c r="O937" s="143" t="s">
        <v>729</v>
      </c>
      <c r="P937" s="8"/>
      <c r="Q937" s="143" t="s">
        <v>1276</v>
      </c>
      <c r="R937" s="8"/>
      <c r="S937" s="143" t="s">
        <v>409</v>
      </c>
      <c r="T937" s="8"/>
      <c r="U937" s="134" t="n">
        <v>42.04</v>
      </c>
      <c r="V937" s="8"/>
      <c r="W937" s="8"/>
      <c r="X937" s="8"/>
      <c r="Y937" s="134" t="n">
        <v>8244.3</v>
      </c>
    </row>
    <row r="938" customFormat="false" ht="15" hidden="false" customHeight="false" outlineLevel="0" collapsed="false">
      <c r="A938" s="8"/>
      <c r="B938" s="8"/>
      <c r="C938" s="8"/>
      <c r="D938" s="8"/>
      <c r="E938" s="8"/>
      <c r="F938" s="8"/>
      <c r="G938" s="143" t="s">
        <v>839</v>
      </c>
      <c r="H938" s="8"/>
      <c r="I938" s="145" t="n">
        <v>43241</v>
      </c>
      <c r="J938" s="8"/>
      <c r="K938" s="143" t="s">
        <v>989</v>
      </c>
      <c r="L938" s="8"/>
      <c r="M938" s="144"/>
      <c r="N938" s="8"/>
      <c r="O938" s="143" t="s">
        <v>742</v>
      </c>
      <c r="P938" s="8"/>
      <c r="Q938" s="143" t="s">
        <v>1277</v>
      </c>
      <c r="R938" s="8"/>
      <c r="S938" s="143" t="s">
        <v>409</v>
      </c>
      <c r="T938" s="8"/>
      <c r="U938" s="134" t="n">
        <v>22.88</v>
      </c>
      <c r="V938" s="8"/>
      <c r="W938" s="8"/>
      <c r="X938" s="8"/>
      <c r="Y938" s="134" t="n">
        <v>8267.18</v>
      </c>
    </row>
    <row r="939" customFormat="false" ht="15" hidden="false" customHeight="false" outlineLevel="0" collapsed="false">
      <c r="A939" s="8"/>
      <c r="B939" s="8"/>
      <c r="C939" s="8"/>
      <c r="D939" s="8"/>
      <c r="E939" s="8"/>
      <c r="F939" s="8"/>
      <c r="G939" s="143" t="s">
        <v>1025</v>
      </c>
      <c r="H939" s="8"/>
      <c r="I939" s="145" t="n">
        <v>43241</v>
      </c>
      <c r="J939" s="8"/>
      <c r="K939" s="143" t="s">
        <v>1026</v>
      </c>
      <c r="L939" s="8"/>
      <c r="M939" s="144"/>
      <c r="N939" s="8"/>
      <c r="O939" s="143" t="s">
        <v>1035</v>
      </c>
      <c r="P939" s="8"/>
      <c r="Q939" s="143" t="s">
        <v>1049</v>
      </c>
      <c r="R939" s="8"/>
      <c r="S939" s="143" t="s">
        <v>412</v>
      </c>
      <c r="T939" s="8"/>
      <c r="U939" s="134" t="n">
        <v>32.45</v>
      </c>
      <c r="V939" s="8"/>
      <c r="W939" s="8"/>
      <c r="X939" s="8"/>
      <c r="Y939" s="134" t="n">
        <v>8299.63</v>
      </c>
    </row>
    <row r="940" customFormat="false" ht="15" hidden="false" customHeight="false" outlineLevel="0" collapsed="false">
      <c r="A940" s="8"/>
      <c r="B940" s="8"/>
      <c r="C940" s="8"/>
      <c r="D940" s="8"/>
      <c r="E940" s="8"/>
      <c r="F940" s="8"/>
      <c r="G940" s="143" t="s">
        <v>839</v>
      </c>
      <c r="H940" s="8"/>
      <c r="I940" s="145" t="n">
        <v>43242</v>
      </c>
      <c r="J940" s="8"/>
      <c r="K940" s="143" t="s">
        <v>992</v>
      </c>
      <c r="L940" s="8"/>
      <c r="M940" s="144"/>
      <c r="N940" s="8"/>
      <c r="O940" s="143" t="s">
        <v>734</v>
      </c>
      <c r="P940" s="8"/>
      <c r="Q940" s="143" t="s">
        <v>1278</v>
      </c>
      <c r="R940" s="8"/>
      <c r="S940" s="143" t="s">
        <v>409</v>
      </c>
      <c r="T940" s="8"/>
      <c r="U940" s="134" t="n">
        <v>738</v>
      </c>
      <c r="V940" s="8"/>
      <c r="W940" s="8"/>
      <c r="X940" s="8"/>
      <c r="Y940" s="134" t="n">
        <v>9037.63</v>
      </c>
    </row>
    <row r="941" customFormat="false" ht="15" hidden="false" customHeight="false" outlineLevel="0" collapsed="false">
      <c r="A941" s="8"/>
      <c r="B941" s="8"/>
      <c r="C941" s="8"/>
      <c r="D941" s="8"/>
      <c r="E941" s="8"/>
      <c r="F941" s="8"/>
      <c r="G941" s="143" t="s">
        <v>839</v>
      </c>
      <c r="H941" s="8"/>
      <c r="I941" s="145" t="n">
        <v>43242</v>
      </c>
      <c r="J941" s="8"/>
      <c r="K941" s="143" t="s">
        <v>993</v>
      </c>
      <c r="L941" s="8"/>
      <c r="M941" s="144"/>
      <c r="N941" s="8"/>
      <c r="O941" s="143" t="s">
        <v>693</v>
      </c>
      <c r="P941" s="8"/>
      <c r="Q941" s="143" t="s">
        <v>1279</v>
      </c>
      <c r="R941" s="8"/>
      <c r="S941" s="143" t="s">
        <v>409</v>
      </c>
      <c r="T941" s="8"/>
      <c r="U941" s="134" t="n">
        <v>150.82</v>
      </c>
      <c r="V941" s="8"/>
      <c r="W941" s="8"/>
      <c r="X941" s="8"/>
      <c r="Y941" s="134" t="n">
        <v>9188.45</v>
      </c>
    </row>
    <row r="942" customFormat="false" ht="15" hidden="false" customHeight="false" outlineLevel="0" collapsed="false">
      <c r="A942" s="8"/>
      <c r="B942" s="8"/>
      <c r="C942" s="8"/>
      <c r="D942" s="8"/>
      <c r="E942" s="8"/>
      <c r="F942" s="8"/>
      <c r="G942" s="143" t="s">
        <v>839</v>
      </c>
      <c r="H942" s="8"/>
      <c r="I942" s="145" t="n">
        <v>43242</v>
      </c>
      <c r="J942" s="8"/>
      <c r="K942" s="143" t="s">
        <v>993</v>
      </c>
      <c r="L942" s="8"/>
      <c r="M942" s="144"/>
      <c r="N942" s="8"/>
      <c r="O942" s="143" t="s">
        <v>732</v>
      </c>
      <c r="P942" s="8"/>
      <c r="Q942" s="143" t="s">
        <v>1280</v>
      </c>
      <c r="R942" s="8"/>
      <c r="S942" s="143" t="s">
        <v>409</v>
      </c>
      <c r="T942" s="8"/>
      <c r="U942" s="134" t="n">
        <v>27.31</v>
      </c>
      <c r="V942" s="8"/>
      <c r="W942" s="8"/>
      <c r="X942" s="8"/>
      <c r="Y942" s="134" t="n">
        <v>9215.76</v>
      </c>
    </row>
    <row r="943" customFormat="false" ht="15.75" hidden="false" customHeight="false" outlineLevel="0" collapsed="false">
      <c r="A943" s="8"/>
      <c r="B943" s="8"/>
      <c r="C943" s="8"/>
      <c r="D943" s="8"/>
      <c r="E943" s="8"/>
      <c r="F943" s="8"/>
      <c r="G943" s="143" t="s">
        <v>839</v>
      </c>
      <c r="H943" s="8"/>
      <c r="I943" s="145" t="n">
        <v>43243</v>
      </c>
      <c r="J943" s="8"/>
      <c r="K943" s="143" t="s">
        <v>999</v>
      </c>
      <c r="L943" s="8"/>
      <c r="M943" s="144"/>
      <c r="N943" s="8"/>
      <c r="O943" s="143" t="s">
        <v>491</v>
      </c>
      <c r="P943" s="8"/>
      <c r="Q943" s="143" t="s">
        <v>730</v>
      </c>
      <c r="R943" s="8"/>
      <c r="S943" s="143" t="s">
        <v>409</v>
      </c>
      <c r="T943" s="8"/>
      <c r="U943" s="135" t="n">
        <v>36.9</v>
      </c>
      <c r="V943" s="8"/>
      <c r="W943" s="146"/>
      <c r="X943" s="8"/>
      <c r="Y943" s="135" t="n">
        <v>9252.66</v>
      </c>
    </row>
    <row r="944" customFormat="false" ht="15" hidden="false" customHeight="false" outlineLevel="0" collapsed="false">
      <c r="A944" s="8"/>
      <c r="B944" s="8"/>
      <c r="C944" s="143" t="s">
        <v>1281</v>
      </c>
      <c r="D944" s="8"/>
      <c r="E944" s="8"/>
      <c r="F944" s="8"/>
      <c r="G944" s="8"/>
      <c r="H944" s="8"/>
      <c r="I944" s="8"/>
      <c r="J944" s="8"/>
      <c r="K944" s="8"/>
      <c r="L944" s="8"/>
      <c r="M944" s="144"/>
      <c r="N944" s="8"/>
      <c r="O944" s="8"/>
      <c r="P944" s="8"/>
      <c r="Q944" s="8"/>
      <c r="R944" s="8"/>
      <c r="S944" s="8"/>
      <c r="T944" s="8"/>
      <c r="U944" s="134" t="n">
        <v>1430.79</v>
      </c>
      <c r="V944" s="8"/>
      <c r="W944" s="134" t="n">
        <v>0</v>
      </c>
      <c r="X944" s="8"/>
      <c r="Y944" s="134" t="n">
        <v>9252.66</v>
      </c>
    </row>
    <row r="945" customFormat="false" ht="15" hidden="false" customHeight="false" outlineLevel="0" collapsed="false">
      <c r="A945" s="14"/>
      <c r="B945" s="14"/>
      <c r="C945" s="48" t="s">
        <v>1282</v>
      </c>
      <c r="D945" s="14"/>
      <c r="E945" s="14"/>
      <c r="F945" s="14"/>
      <c r="G945" s="14"/>
      <c r="H945" s="14"/>
      <c r="I945" s="14"/>
      <c r="J945" s="14"/>
      <c r="K945" s="14"/>
      <c r="L945" s="14"/>
      <c r="M945" s="141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2" t="n">
        <v>0</v>
      </c>
    </row>
    <row r="946" customFormat="false" ht="15" hidden="false" customHeight="false" outlineLevel="0" collapsed="false">
      <c r="A946" s="8"/>
      <c r="B946" s="8"/>
      <c r="C946" s="143" t="s">
        <v>1283</v>
      </c>
      <c r="D946" s="8"/>
      <c r="E946" s="8"/>
      <c r="F946" s="8"/>
      <c r="G946" s="8"/>
      <c r="H946" s="8"/>
      <c r="I946" s="8"/>
      <c r="J946" s="8"/>
      <c r="K946" s="8"/>
      <c r="L946" s="8"/>
      <c r="M946" s="144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134" t="n">
        <v>0</v>
      </c>
    </row>
    <row r="947" customFormat="false" ht="15" hidden="false" customHeight="false" outlineLevel="0" collapsed="false">
      <c r="A947" s="14"/>
      <c r="B947" s="14"/>
      <c r="C947" s="48" t="s">
        <v>192</v>
      </c>
      <c r="D947" s="14"/>
      <c r="E947" s="14"/>
      <c r="F947" s="14"/>
      <c r="G947" s="14"/>
      <c r="H947" s="14"/>
      <c r="I947" s="14"/>
      <c r="J947" s="14"/>
      <c r="K947" s="14"/>
      <c r="L947" s="14"/>
      <c r="M947" s="141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2" t="n">
        <v>0</v>
      </c>
    </row>
    <row r="948" customFormat="false" ht="15" hidden="false" customHeight="false" outlineLevel="0" collapsed="false">
      <c r="A948" s="8"/>
      <c r="B948" s="8"/>
      <c r="C948" s="143" t="s">
        <v>1284</v>
      </c>
      <c r="D948" s="8"/>
      <c r="E948" s="8"/>
      <c r="F948" s="8"/>
      <c r="G948" s="8"/>
      <c r="H948" s="8"/>
      <c r="I948" s="8"/>
      <c r="J948" s="8"/>
      <c r="K948" s="8"/>
      <c r="L948" s="8"/>
      <c r="M948" s="144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134" t="n">
        <v>0</v>
      </c>
    </row>
    <row r="949" customFormat="false" ht="15" hidden="false" customHeight="false" outlineLevel="0" collapsed="false">
      <c r="A949" s="14"/>
      <c r="B949" s="14"/>
      <c r="C949" s="48" t="s">
        <v>1285</v>
      </c>
      <c r="D949" s="14"/>
      <c r="E949" s="14"/>
      <c r="F949" s="14"/>
      <c r="G949" s="14"/>
      <c r="H949" s="14"/>
      <c r="I949" s="14"/>
      <c r="J949" s="14"/>
      <c r="K949" s="14"/>
      <c r="L949" s="14"/>
      <c r="M949" s="141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2" t="n">
        <v>0</v>
      </c>
    </row>
    <row r="950" customFormat="false" ht="15.75" hidden="false" customHeight="false" outlineLevel="0" collapsed="false">
      <c r="A950" s="8"/>
      <c r="B950" s="8"/>
      <c r="C950" s="143" t="s">
        <v>1286</v>
      </c>
      <c r="D950" s="8"/>
      <c r="E950" s="8"/>
      <c r="F950" s="8"/>
      <c r="G950" s="8"/>
      <c r="H950" s="8"/>
      <c r="I950" s="8"/>
      <c r="J950" s="8"/>
      <c r="K950" s="8"/>
      <c r="L950" s="8"/>
      <c r="M950" s="144"/>
      <c r="N950" s="8"/>
      <c r="O950" s="8"/>
      <c r="P950" s="8"/>
      <c r="Q950" s="8"/>
      <c r="R950" s="8"/>
      <c r="S950" s="8"/>
      <c r="T950" s="8"/>
      <c r="U950" s="146"/>
      <c r="V950" s="8"/>
      <c r="W950" s="146"/>
      <c r="X950" s="8"/>
      <c r="Y950" s="135" t="n">
        <v>0</v>
      </c>
    </row>
    <row r="951" customFormat="false" ht="15" hidden="false" customHeight="false" outlineLevel="0" collapsed="false">
      <c r="A951" s="8"/>
      <c r="B951" s="143" t="s">
        <v>193</v>
      </c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144"/>
      <c r="N951" s="8"/>
      <c r="O951" s="8"/>
      <c r="P951" s="8"/>
      <c r="Q951" s="8"/>
      <c r="R951" s="8"/>
      <c r="S951" s="8"/>
      <c r="T951" s="8"/>
      <c r="U951" s="134" t="n">
        <v>18195.71</v>
      </c>
      <c r="V951" s="8"/>
      <c r="W951" s="134" t="n">
        <v>388.67</v>
      </c>
      <c r="X951" s="8"/>
      <c r="Y951" s="134" t="n">
        <v>137969.29</v>
      </c>
    </row>
    <row r="952" customFormat="false" ht="15" hidden="false" customHeight="false" outlineLevel="0" collapsed="false">
      <c r="A952" s="14"/>
      <c r="B952" s="48" t="s">
        <v>194</v>
      </c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1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2" t="n">
        <v>170984.65</v>
      </c>
    </row>
    <row r="953" customFormat="false" ht="15" hidden="false" customHeight="false" outlineLevel="0" collapsed="false">
      <c r="A953" s="14"/>
      <c r="B953" s="14"/>
      <c r="C953" s="48" t="s">
        <v>1287</v>
      </c>
      <c r="D953" s="14"/>
      <c r="E953" s="14"/>
      <c r="F953" s="14"/>
      <c r="G953" s="14"/>
      <c r="H953" s="14"/>
      <c r="I953" s="14"/>
      <c r="J953" s="14"/>
      <c r="K953" s="14"/>
      <c r="L953" s="14"/>
      <c r="M953" s="141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2" t="n">
        <v>0</v>
      </c>
    </row>
    <row r="954" customFormat="false" ht="15" hidden="false" customHeight="false" outlineLevel="0" collapsed="false">
      <c r="A954" s="8"/>
      <c r="B954" s="8"/>
      <c r="C954" s="143" t="s">
        <v>1288</v>
      </c>
      <c r="D954" s="8"/>
      <c r="E954" s="8"/>
      <c r="F954" s="8"/>
      <c r="G954" s="8"/>
      <c r="H954" s="8"/>
      <c r="I954" s="8"/>
      <c r="J954" s="8"/>
      <c r="K954" s="8"/>
      <c r="L954" s="8"/>
      <c r="M954" s="144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134" t="n">
        <v>0</v>
      </c>
    </row>
    <row r="955" customFormat="false" ht="15" hidden="false" customHeight="false" outlineLevel="0" collapsed="false">
      <c r="A955" s="14"/>
      <c r="B955" s="14"/>
      <c r="C955" s="48" t="s">
        <v>1289</v>
      </c>
      <c r="D955" s="14"/>
      <c r="E955" s="14"/>
      <c r="F955" s="14"/>
      <c r="G955" s="14"/>
      <c r="H955" s="14"/>
      <c r="I955" s="14"/>
      <c r="J955" s="14"/>
      <c r="K955" s="14"/>
      <c r="L955" s="14"/>
      <c r="M955" s="141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2" t="n">
        <v>0</v>
      </c>
    </row>
    <row r="956" customFormat="false" ht="15" hidden="false" customHeight="false" outlineLevel="0" collapsed="false">
      <c r="A956" s="8"/>
      <c r="B956" s="8"/>
      <c r="C956" s="143" t="s">
        <v>1290</v>
      </c>
      <c r="D956" s="8"/>
      <c r="E956" s="8"/>
      <c r="F956" s="8"/>
      <c r="G956" s="8"/>
      <c r="H956" s="8"/>
      <c r="I956" s="8"/>
      <c r="J956" s="8"/>
      <c r="K956" s="8"/>
      <c r="L956" s="8"/>
      <c r="M956" s="144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134" t="n">
        <v>0</v>
      </c>
    </row>
    <row r="957" customFormat="false" ht="15" hidden="false" customHeight="false" outlineLevel="0" collapsed="false">
      <c r="A957" s="14"/>
      <c r="B957" s="14"/>
      <c r="C957" s="48" t="s">
        <v>195</v>
      </c>
      <c r="D957" s="14"/>
      <c r="E957" s="14"/>
      <c r="F957" s="14"/>
      <c r="G957" s="14"/>
      <c r="H957" s="14"/>
      <c r="I957" s="14"/>
      <c r="J957" s="14"/>
      <c r="K957" s="14"/>
      <c r="L957" s="14"/>
      <c r="M957" s="141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2" t="n">
        <v>133460.1</v>
      </c>
    </row>
    <row r="958" customFormat="false" ht="15" hidden="false" customHeight="false" outlineLevel="0" collapsed="false">
      <c r="A958" s="8"/>
      <c r="B958" s="8"/>
      <c r="C958" s="8"/>
      <c r="D958" s="8"/>
      <c r="E958" s="8"/>
      <c r="F958" s="8"/>
      <c r="G958" s="143" t="s">
        <v>538</v>
      </c>
      <c r="H958" s="8"/>
      <c r="I958" s="145" t="n">
        <v>43251</v>
      </c>
      <c r="J958" s="8"/>
      <c r="K958" s="143" t="s">
        <v>1069</v>
      </c>
      <c r="L958" s="8"/>
      <c r="M958" s="147" t="s">
        <v>843</v>
      </c>
      <c r="N958" s="8"/>
      <c r="O958" s="8"/>
      <c r="P958" s="8"/>
      <c r="Q958" s="143" t="s">
        <v>850</v>
      </c>
      <c r="R958" s="8"/>
      <c r="S958" s="143" t="s">
        <v>134</v>
      </c>
      <c r="T958" s="8"/>
      <c r="U958" s="134" t="n">
        <v>20152.42</v>
      </c>
      <c r="V958" s="8"/>
      <c r="W958" s="8"/>
      <c r="X958" s="8"/>
      <c r="Y958" s="134" t="n">
        <v>153612.52</v>
      </c>
    </row>
    <row r="959" customFormat="false" ht="15.75" hidden="false" customHeight="false" outlineLevel="0" collapsed="false">
      <c r="A959" s="8"/>
      <c r="B959" s="8"/>
      <c r="C959" s="8"/>
      <c r="D959" s="8"/>
      <c r="E959" s="8"/>
      <c r="F959" s="8"/>
      <c r="G959" s="143" t="s">
        <v>538</v>
      </c>
      <c r="H959" s="8"/>
      <c r="I959" s="145" t="n">
        <v>43251</v>
      </c>
      <c r="J959" s="8"/>
      <c r="K959" s="143" t="s">
        <v>1102</v>
      </c>
      <c r="L959" s="8"/>
      <c r="M959" s="147" t="s">
        <v>843</v>
      </c>
      <c r="N959" s="8"/>
      <c r="O959" s="8"/>
      <c r="P959" s="8"/>
      <c r="Q959" s="143" t="s">
        <v>1103</v>
      </c>
      <c r="R959" s="8"/>
      <c r="S959" s="143" t="s">
        <v>134</v>
      </c>
      <c r="T959" s="8"/>
      <c r="U959" s="135" t="n">
        <v>1449</v>
      </c>
      <c r="V959" s="8"/>
      <c r="W959" s="146"/>
      <c r="X959" s="8"/>
      <c r="Y959" s="135" t="n">
        <v>155061.52</v>
      </c>
    </row>
    <row r="960" customFormat="false" ht="15" hidden="false" customHeight="false" outlineLevel="0" collapsed="false">
      <c r="A960" s="8"/>
      <c r="B960" s="8"/>
      <c r="C960" s="143" t="s">
        <v>1291</v>
      </c>
      <c r="D960" s="8"/>
      <c r="E960" s="8"/>
      <c r="F960" s="8"/>
      <c r="G960" s="8"/>
      <c r="H960" s="8"/>
      <c r="I960" s="8"/>
      <c r="J960" s="8"/>
      <c r="K960" s="8"/>
      <c r="L960" s="8"/>
      <c r="M960" s="144"/>
      <c r="N960" s="8"/>
      <c r="O960" s="8"/>
      <c r="P960" s="8"/>
      <c r="Q960" s="8"/>
      <c r="R960" s="8"/>
      <c r="S960" s="8"/>
      <c r="T960" s="8"/>
      <c r="U960" s="134" t="n">
        <v>21601.42</v>
      </c>
      <c r="V960" s="8"/>
      <c r="W960" s="134" t="n">
        <v>0</v>
      </c>
      <c r="X960" s="8"/>
      <c r="Y960" s="134" t="n">
        <v>155061.52</v>
      </c>
    </row>
    <row r="961" customFormat="false" ht="15" hidden="false" customHeight="false" outlineLevel="0" collapsed="false">
      <c r="A961" s="14"/>
      <c r="B961" s="14"/>
      <c r="C961" s="48" t="s">
        <v>197</v>
      </c>
      <c r="D961" s="14"/>
      <c r="E961" s="14"/>
      <c r="F961" s="14"/>
      <c r="G961" s="14"/>
      <c r="H961" s="14"/>
      <c r="I961" s="14"/>
      <c r="J961" s="14"/>
      <c r="K961" s="14"/>
      <c r="L961" s="14"/>
      <c r="M961" s="141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2" t="n">
        <v>78</v>
      </c>
    </row>
    <row r="962" customFormat="false" ht="15.75" hidden="false" customHeight="false" outlineLevel="0" collapsed="false">
      <c r="A962" s="76"/>
      <c r="B962" s="76"/>
      <c r="C962" s="76"/>
      <c r="D962" s="76"/>
      <c r="E962" s="8"/>
      <c r="F962" s="8"/>
      <c r="G962" s="143" t="s">
        <v>538</v>
      </c>
      <c r="H962" s="8"/>
      <c r="I962" s="145" t="n">
        <v>43235</v>
      </c>
      <c r="J962" s="8"/>
      <c r="K962" s="143" t="s">
        <v>842</v>
      </c>
      <c r="L962" s="8"/>
      <c r="M962" s="147" t="s">
        <v>843</v>
      </c>
      <c r="N962" s="8"/>
      <c r="O962" s="143" t="s">
        <v>789</v>
      </c>
      <c r="P962" s="8"/>
      <c r="Q962" s="143" t="s">
        <v>844</v>
      </c>
      <c r="R962" s="8"/>
      <c r="S962" s="143" t="s">
        <v>392</v>
      </c>
      <c r="T962" s="8"/>
      <c r="U962" s="135" t="n">
        <v>12</v>
      </c>
      <c r="V962" s="8"/>
      <c r="W962" s="146"/>
      <c r="X962" s="8"/>
      <c r="Y962" s="135" t="n">
        <v>90</v>
      </c>
    </row>
    <row r="963" customFormat="false" ht="15" hidden="false" customHeight="false" outlineLevel="0" collapsed="false">
      <c r="A963" s="8"/>
      <c r="B963" s="8"/>
      <c r="C963" s="143" t="s">
        <v>1292</v>
      </c>
      <c r="D963" s="8"/>
      <c r="E963" s="8"/>
      <c r="F963" s="8"/>
      <c r="G963" s="8"/>
      <c r="H963" s="8"/>
      <c r="I963" s="8"/>
      <c r="J963" s="8"/>
      <c r="K963" s="8"/>
      <c r="L963" s="8"/>
      <c r="M963" s="144"/>
      <c r="N963" s="8"/>
      <c r="O963" s="8"/>
      <c r="P963" s="8"/>
      <c r="Q963" s="8"/>
      <c r="R963" s="8"/>
      <c r="S963" s="8"/>
      <c r="T963" s="8"/>
      <c r="U963" s="134" t="n">
        <v>12</v>
      </c>
      <c r="V963" s="8"/>
      <c r="W963" s="134" t="n">
        <v>0</v>
      </c>
      <c r="X963" s="8"/>
      <c r="Y963" s="134" t="n">
        <v>90</v>
      </c>
    </row>
    <row r="964" customFormat="false" ht="15" hidden="false" customHeight="false" outlineLevel="0" collapsed="false">
      <c r="A964" s="14"/>
      <c r="B964" s="14"/>
      <c r="C964" s="48" t="s">
        <v>198</v>
      </c>
      <c r="D964" s="14"/>
      <c r="E964" s="14"/>
      <c r="F964" s="14"/>
      <c r="G964" s="14"/>
      <c r="H964" s="14"/>
      <c r="I964" s="14"/>
      <c r="J964" s="14"/>
      <c r="K964" s="14"/>
      <c r="L964" s="14"/>
      <c r="M964" s="141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2" t="n">
        <v>4559.1</v>
      </c>
    </row>
    <row r="965" customFormat="false" ht="15" hidden="false" customHeight="false" outlineLevel="0" collapsed="false">
      <c r="A965" s="8"/>
      <c r="B965" s="8"/>
      <c r="C965" s="8"/>
      <c r="D965" s="8"/>
      <c r="E965" s="8"/>
      <c r="F965" s="8"/>
      <c r="G965" s="143" t="s">
        <v>839</v>
      </c>
      <c r="H965" s="8"/>
      <c r="I965" s="145" t="n">
        <v>43233</v>
      </c>
      <c r="J965" s="8"/>
      <c r="K965" s="143" t="s">
        <v>947</v>
      </c>
      <c r="L965" s="8"/>
      <c r="M965" s="144"/>
      <c r="N965" s="8"/>
      <c r="O965" s="143" t="s">
        <v>490</v>
      </c>
      <c r="P965" s="8"/>
      <c r="Q965" s="143" t="s">
        <v>850</v>
      </c>
      <c r="R965" s="8"/>
      <c r="S965" s="143" t="s">
        <v>409</v>
      </c>
      <c r="T965" s="8"/>
      <c r="U965" s="134" t="n">
        <v>701.67</v>
      </c>
      <c r="V965" s="8"/>
      <c r="W965" s="8"/>
      <c r="X965" s="8"/>
      <c r="Y965" s="134" t="n">
        <v>5260.77</v>
      </c>
    </row>
    <row r="966" customFormat="false" ht="15.75" hidden="false" customHeight="false" outlineLevel="0" collapsed="false">
      <c r="A966" s="8"/>
      <c r="B966" s="8"/>
      <c r="C966" s="8"/>
      <c r="D966" s="8"/>
      <c r="E966" s="8"/>
      <c r="F966" s="8"/>
      <c r="G966" s="143" t="s">
        <v>538</v>
      </c>
      <c r="H966" s="8"/>
      <c r="I966" s="145" t="n">
        <v>43251</v>
      </c>
      <c r="J966" s="8"/>
      <c r="K966" s="143" t="s">
        <v>1069</v>
      </c>
      <c r="L966" s="8"/>
      <c r="M966" s="147" t="s">
        <v>843</v>
      </c>
      <c r="N966" s="8"/>
      <c r="O966" s="8"/>
      <c r="P966" s="8"/>
      <c r="Q966" s="143" t="s">
        <v>1094</v>
      </c>
      <c r="R966" s="8"/>
      <c r="S966" s="143" t="s">
        <v>134</v>
      </c>
      <c r="T966" s="8"/>
      <c r="U966" s="146"/>
      <c r="V966" s="8"/>
      <c r="W966" s="135" t="n">
        <v>321.67</v>
      </c>
      <c r="X966" s="8"/>
      <c r="Y966" s="135" t="n">
        <v>4939.1</v>
      </c>
    </row>
    <row r="967" customFormat="false" ht="15" hidden="false" customHeight="false" outlineLevel="0" collapsed="false">
      <c r="A967" s="8"/>
      <c r="B967" s="8"/>
      <c r="C967" s="143" t="s">
        <v>1293</v>
      </c>
      <c r="D967" s="8"/>
      <c r="E967" s="8"/>
      <c r="F967" s="8"/>
      <c r="G967" s="8"/>
      <c r="H967" s="8"/>
      <c r="I967" s="8"/>
      <c r="J967" s="8"/>
      <c r="K967" s="8"/>
      <c r="L967" s="8"/>
      <c r="M967" s="144"/>
      <c r="N967" s="8"/>
      <c r="O967" s="8"/>
      <c r="P967" s="8"/>
      <c r="Q967" s="8"/>
      <c r="R967" s="8"/>
      <c r="S967" s="8"/>
      <c r="T967" s="8"/>
      <c r="U967" s="134" t="n">
        <v>701.67</v>
      </c>
      <c r="V967" s="8"/>
      <c r="W967" s="134" t="n">
        <v>321.67</v>
      </c>
      <c r="X967" s="8"/>
      <c r="Y967" s="134" t="n">
        <v>4939.1</v>
      </c>
    </row>
    <row r="968" customFormat="false" ht="15" hidden="false" customHeight="false" outlineLevel="0" collapsed="false">
      <c r="A968" s="14"/>
      <c r="B968" s="14"/>
      <c r="C968" s="48" t="s">
        <v>200</v>
      </c>
      <c r="D968" s="14"/>
      <c r="E968" s="14"/>
      <c r="F968" s="14"/>
      <c r="G968" s="14"/>
      <c r="H968" s="14"/>
      <c r="I968" s="14"/>
      <c r="J968" s="14"/>
      <c r="K968" s="14"/>
      <c r="L968" s="14"/>
      <c r="M968" s="141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2" t="n">
        <v>1870.22</v>
      </c>
    </row>
    <row r="969" customFormat="false" ht="15" hidden="false" customHeight="false" outlineLevel="0" collapsed="false">
      <c r="A969" s="8"/>
      <c r="B969" s="8"/>
      <c r="C969" s="8"/>
      <c r="D969" s="8"/>
      <c r="E969" s="8"/>
      <c r="F969" s="8"/>
      <c r="G969" s="143" t="s">
        <v>538</v>
      </c>
      <c r="H969" s="8"/>
      <c r="I969" s="145" t="n">
        <v>43251</v>
      </c>
      <c r="J969" s="8"/>
      <c r="K969" s="143" t="s">
        <v>1069</v>
      </c>
      <c r="L969" s="8"/>
      <c r="M969" s="147" t="s">
        <v>843</v>
      </c>
      <c r="N969" s="8"/>
      <c r="O969" s="8"/>
      <c r="P969" s="8"/>
      <c r="Q969" s="143" t="s">
        <v>1094</v>
      </c>
      <c r="R969" s="8"/>
      <c r="S969" s="143" t="s">
        <v>134</v>
      </c>
      <c r="T969" s="8"/>
      <c r="U969" s="134" t="n">
        <v>184.49</v>
      </c>
      <c r="V969" s="8"/>
      <c r="W969" s="8"/>
      <c r="X969" s="8"/>
      <c r="Y969" s="134" t="n">
        <v>2054.71</v>
      </c>
    </row>
    <row r="970" customFormat="false" ht="15.75" hidden="false" customHeight="false" outlineLevel="0" collapsed="false">
      <c r="A970" s="8"/>
      <c r="B970" s="8"/>
      <c r="C970" s="8"/>
      <c r="D970" s="8"/>
      <c r="E970" s="8"/>
      <c r="F970" s="8"/>
      <c r="G970" s="143" t="s">
        <v>538</v>
      </c>
      <c r="H970" s="8"/>
      <c r="I970" s="145" t="n">
        <v>43251</v>
      </c>
      <c r="J970" s="8"/>
      <c r="K970" s="143" t="s">
        <v>1102</v>
      </c>
      <c r="L970" s="8"/>
      <c r="M970" s="147" t="s">
        <v>843</v>
      </c>
      <c r="N970" s="8"/>
      <c r="O970" s="8"/>
      <c r="P970" s="8"/>
      <c r="Q970" s="143" t="s">
        <v>1103</v>
      </c>
      <c r="R970" s="8"/>
      <c r="S970" s="143" t="s">
        <v>134</v>
      </c>
      <c r="T970" s="8"/>
      <c r="U970" s="135" t="n">
        <v>21.01</v>
      </c>
      <c r="V970" s="8"/>
      <c r="W970" s="146"/>
      <c r="X970" s="8"/>
      <c r="Y970" s="135" t="n">
        <v>2075.72</v>
      </c>
    </row>
    <row r="971" customFormat="false" ht="15" hidden="false" customHeight="false" outlineLevel="0" collapsed="false">
      <c r="A971" s="8"/>
      <c r="B971" s="8"/>
      <c r="C971" s="143" t="s">
        <v>1294</v>
      </c>
      <c r="D971" s="8"/>
      <c r="E971" s="8"/>
      <c r="F971" s="8"/>
      <c r="G971" s="8"/>
      <c r="H971" s="8"/>
      <c r="I971" s="8"/>
      <c r="J971" s="8"/>
      <c r="K971" s="8"/>
      <c r="L971" s="8"/>
      <c r="M971" s="144"/>
      <c r="N971" s="8"/>
      <c r="O971" s="8"/>
      <c r="P971" s="8"/>
      <c r="Q971" s="8"/>
      <c r="R971" s="8"/>
      <c r="S971" s="8"/>
      <c r="T971" s="8"/>
      <c r="U971" s="134" t="n">
        <v>205.5</v>
      </c>
      <c r="V971" s="8"/>
      <c r="W971" s="134" t="n">
        <v>0</v>
      </c>
      <c r="X971" s="8"/>
      <c r="Y971" s="134" t="n">
        <v>2075.72</v>
      </c>
    </row>
    <row r="972" customFormat="false" ht="15" hidden="false" customHeight="false" outlineLevel="0" collapsed="false">
      <c r="A972" s="14"/>
      <c r="B972" s="14"/>
      <c r="C972" s="48" t="s">
        <v>202</v>
      </c>
      <c r="D972" s="14"/>
      <c r="E972" s="14"/>
      <c r="F972" s="14"/>
      <c r="G972" s="14"/>
      <c r="H972" s="14"/>
      <c r="I972" s="14"/>
      <c r="J972" s="14"/>
      <c r="K972" s="14"/>
      <c r="L972" s="14"/>
      <c r="M972" s="141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2" t="n">
        <v>19720.94</v>
      </c>
    </row>
    <row r="973" customFormat="false" ht="15" hidden="false" customHeight="false" outlineLevel="0" collapsed="false">
      <c r="A973" s="8"/>
      <c r="B973" s="8"/>
      <c r="C973" s="8"/>
      <c r="D973" s="8"/>
      <c r="E973" s="8"/>
      <c r="F973" s="8"/>
      <c r="G973" s="143" t="s">
        <v>538</v>
      </c>
      <c r="H973" s="8"/>
      <c r="I973" s="145" t="n">
        <v>43251</v>
      </c>
      <c r="J973" s="8"/>
      <c r="K973" s="143" t="s">
        <v>1069</v>
      </c>
      <c r="L973" s="8"/>
      <c r="M973" s="147" t="s">
        <v>843</v>
      </c>
      <c r="N973" s="8"/>
      <c r="O973" s="8"/>
      <c r="P973" s="8"/>
      <c r="Q973" s="143" t="s">
        <v>1094</v>
      </c>
      <c r="R973" s="8"/>
      <c r="S973" s="143" t="s">
        <v>134</v>
      </c>
      <c r="T973" s="8"/>
      <c r="U973" s="8"/>
      <c r="V973" s="8"/>
      <c r="W973" s="134" t="n">
        <v>703.9</v>
      </c>
      <c r="X973" s="8"/>
      <c r="Y973" s="134" t="n">
        <v>19017.04</v>
      </c>
    </row>
    <row r="974" customFormat="false" ht="15.75" hidden="false" customHeight="false" outlineLevel="0" collapsed="false">
      <c r="A974" s="8"/>
      <c r="B974" s="8"/>
      <c r="C974" s="8"/>
      <c r="D974" s="8"/>
      <c r="E974" s="8"/>
      <c r="F974" s="8"/>
      <c r="G974" s="143" t="s">
        <v>839</v>
      </c>
      <c r="H974" s="8"/>
      <c r="I974" s="145" t="n">
        <v>43251</v>
      </c>
      <c r="J974" s="8"/>
      <c r="K974" s="143" t="s">
        <v>1022</v>
      </c>
      <c r="L974" s="8"/>
      <c r="M974" s="144"/>
      <c r="N974" s="8"/>
      <c r="O974" s="143" t="s">
        <v>498</v>
      </c>
      <c r="P974" s="8"/>
      <c r="Q974" s="143" t="s">
        <v>850</v>
      </c>
      <c r="R974" s="8"/>
      <c r="S974" s="143" t="s">
        <v>409</v>
      </c>
      <c r="T974" s="8"/>
      <c r="U974" s="135" t="n">
        <v>2675.99</v>
      </c>
      <c r="V974" s="8"/>
      <c r="W974" s="146"/>
      <c r="X974" s="8"/>
      <c r="Y974" s="135" t="n">
        <v>21693.03</v>
      </c>
    </row>
    <row r="975" customFormat="false" ht="15" hidden="false" customHeight="false" outlineLevel="0" collapsed="false">
      <c r="A975" s="8"/>
      <c r="B975" s="8"/>
      <c r="C975" s="143" t="s">
        <v>1295</v>
      </c>
      <c r="D975" s="8"/>
      <c r="E975" s="8"/>
      <c r="F975" s="8"/>
      <c r="G975" s="8"/>
      <c r="H975" s="8"/>
      <c r="I975" s="8"/>
      <c r="J975" s="8"/>
      <c r="K975" s="8"/>
      <c r="L975" s="8"/>
      <c r="M975" s="144"/>
      <c r="N975" s="8"/>
      <c r="O975" s="8"/>
      <c r="P975" s="8"/>
      <c r="Q975" s="8"/>
      <c r="R975" s="8"/>
      <c r="S975" s="8"/>
      <c r="T975" s="8"/>
      <c r="U975" s="134" t="n">
        <v>2675.99</v>
      </c>
      <c r="V975" s="8"/>
      <c r="W975" s="134" t="n">
        <v>703.9</v>
      </c>
      <c r="X975" s="8"/>
      <c r="Y975" s="134" t="n">
        <v>21693.03</v>
      </c>
    </row>
    <row r="976" customFormat="false" ht="15" hidden="false" customHeight="false" outlineLevel="0" collapsed="false">
      <c r="A976" s="14"/>
      <c r="B976" s="14"/>
      <c r="C976" s="48" t="s">
        <v>204</v>
      </c>
      <c r="D976" s="14"/>
      <c r="E976" s="14"/>
      <c r="F976" s="14"/>
      <c r="G976" s="14"/>
      <c r="H976" s="14"/>
      <c r="I976" s="14"/>
      <c r="J976" s="14"/>
      <c r="K976" s="14"/>
      <c r="L976" s="14"/>
      <c r="M976" s="141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2" t="n">
        <v>262.61</v>
      </c>
    </row>
    <row r="977" customFormat="false" ht="15" hidden="false" customHeight="false" outlineLevel="0" collapsed="false">
      <c r="A977" s="8"/>
      <c r="B977" s="8"/>
      <c r="C977" s="143" t="s">
        <v>1296</v>
      </c>
      <c r="D977" s="8"/>
      <c r="E977" s="8"/>
      <c r="F977" s="8"/>
      <c r="G977" s="8"/>
      <c r="H977" s="8"/>
      <c r="I977" s="8"/>
      <c r="J977" s="8"/>
      <c r="K977" s="8"/>
      <c r="L977" s="8"/>
      <c r="M977" s="144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134" t="n">
        <v>262.61</v>
      </c>
    </row>
    <row r="978" customFormat="false" ht="15" hidden="false" customHeight="false" outlineLevel="0" collapsed="false">
      <c r="A978" s="14"/>
      <c r="B978" s="14"/>
      <c r="C978" s="48" t="s">
        <v>206</v>
      </c>
      <c r="D978" s="14"/>
      <c r="E978" s="14"/>
      <c r="F978" s="14"/>
      <c r="G978" s="14"/>
      <c r="H978" s="14"/>
      <c r="I978" s="14"/>
      <c r="J978" s="14"/>
      <c r="K978" s="14"/>
      <c r="L978" s="14"/>
      <c r="M978" s="141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2" t="n">
        <v>353.72</v>
      </c>
    </row>
    <row r="979" customFormat="false" ht="15.75" hidden="false" customHeight="false" outlineLevel="0" collapsed="false">
      <c r="A979" s="76"/>
      <c r="B979" s="76"/>
      <c r="C979" s="76"/>
      <c r="D979" s="76"/>
      <c r="E979" s="8"/>
      <c r="F979" s="8"/>
      <c r="G979" s="143" t="s">
        <v>538</v>
      </c>
      <c r="H979" s="8"/>
      <c r="I979" s="145" t="n">
        <v>43251</v>
      </c>
      <c r="J979" s="8"/>
      <c r="K979" s="143" t="s">
        <v>854</v>
      </c>
      <c r="L979" s="8"/>
      <c r="M979" s="147" t="s">
        <v>843</v>
      </c>
      <c r="N979" s="8"/>
      <c r="O979" s="143" t="s">
        <v>1219</v>
      </c>
      <c r="P979" s="8"/>
      <c r="Q979" s="143" t="s">
        <v>856</v>
      </c>
      <c r="R979" s="8"/>
      <c r="S979" s="143" t="s">
        <v>149</v>
      </c>
      <c r="T979" s="8"/>
      <c r="U979" s="135" t="n">
        <v>23.69</v>
      </c>
      <c r="V979" s="8"/>
      <c r="W979" s="146"/>
      <c r="X979" s="8"/>
      <c r="Y979" s="135" t="n">
        <v>377.41</v>
      </c>
    </row>
    <row r="980" customFormat="false" ht="15" hidden="false" customHeight="false" outlineLevel="0" collapsed="false">
      <c r="A980" s="8"/>
      <c r="B980" s="8"/>
      <c r="C980" s="143" t="s">
        <v>1297</v>
      </c>
      <c r="D980" s="8"/>
      <c r="E980" s="8"/>
      <c r="F980" s="8"/>
      <c r="G980" s="8"/>
      <c r="H980" s="8"/>
      <c r="I980" s="8"/>
      <c r="J980" s="8"/>
      <c r="K980" s="8"/>
      <c r="L980" s="8"/>
      <c r="M980" s="144"/>
      <c r="N980" s="8"/>
      <c r="O980" s="8"/>
      <c r="P980" s="8"/>
      <c r="Q980" s="8"/>
      <c r="R980" s="8"/>
      <c r="S980" s="8"/>
      <c r="T980" s="8"/>
      <c r="U980" s="134" t="n">
        <v>23.69</v>
      </c>
      <c r="V980" s="8"/>
      <c r="W980" s="134" t="n">
        <v>0</v>
      </c>
      <c r="X980" s="8"/>
      <c r="Y980" s="134" t="n">
        <v>377.41</v>
      </c>
    </row>
    <row r="981" customFormat="false" ht="15" hidden="false" customHeight="false" outlineLevel="0" collapsed="false">
      <c r="A981" s="14"/>
      <c r="B981" s="14"/>
      <c r="C981" s="48" t="s">
        <v>208</v>
      </c>
      <c r="D981" s="14"/>
      <c r="E981" s="14"/>
      <c r="F981" s="14"/>
      <c r="G981" s="14"/>
      <c r="H981" s="14"/>
      <c r="I981" s="14"/>
      <c r="J981" s="14"/>
      <c r="K981" s="14"/>
      <c r="L981" s="14"/>
      <c r="M981" s="141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2" t="n">
        <v>1000</v>
      </c>
    </row>
    <row r="982" customFormat="false" ht="15" hidden="false" customHeight="false" outlineLevel="0" collapsed="false">
      <c r="A982" s="8"/>
      <c r="B982" s="8"/>
      <c r="C982" s="8"/>
      <c r="D982" s="8"/>
      <c r="E982" s="8"/>
      <c r="F982" s="8"/>
      <c r="G982" s="143" t="s">
        <v>538</v>
      </c>
      <c r="H982" s="8"/>
      <c r="I982" s="145" t="n">
        <v>43251</v>
      </c>
      <c r="J982" s="8"/>
      <c r="K982" s="143" t="s">
        <v>1069</v>
      </c>
      <c r="L982" s="8"/>
      <c r="M982" s="147" t="s">
        <v>843</v>
      </c>
      <c r="N982" s="8"/>
      <c r="O982" s="8"/>
      <c r="P982" s="8"/>
      <c r="Q982" s="143" t="s">
        <v>1094</v>
      </c>
      <c r="R982" s="8"/>
      <c r="S982" s="143" t="s">
        <v>134</v>
      </c>
      <c r="T982" s="8"/>
      <c r="U982" s="8"/>
      <c r="V982" s="8"/>
      <c r="W982" s="134" t="n">
        <v>200</v>
      </c>
      <c r="X982" s="8"/>
      <c r="Y982" s="134" t="n">
        <v>800</v>
      </c>
    </row>
    <row r="983" customFormat="false" ht="15.75" hidden="false" customHeight="false" outlineLevel="0" collapsed="false">
      <c r="A983" s="8"/>
      <c r="B983" s="8"/>
      <c r="C983" s="8"/>
      <c r="D983" s="8"/>
      <c r="E983" s="8"/>
      <c r="F983" s="8"/>
      <c r="G983" s="143" t="s">
        <v>839</v>
      </c>
      <c r="H983" s="8"/>
      <c r="I983" s="145" t="n">
        <v>43251</v>
      </c>
      <c r="J983" s="8"/>
      <c r="K983" s="143" t="s">
        <v>1021</v>
      </c>
      <c r="L983" s="8"/>
      <c r="M983" s="144"/>
      <c r="N983" s="8"/>
      <c r="O983" s="143" t="s">
        <v>499</v>
      </c>
      <c r="P983" s="8"/>
      <c r="Q983" s="143" t="s">
        <v>850</v>
      </c>
      <c r="R983" s="8"/>
      <c r="S983" s="143" t="s">
        <v>409</v>
      </c>
      <c r="T983" s="8"/>
      <c r="U983" s="135" t="n">
        <v>300</v>
      </c>
      <c r="V983" s="8"/>
      <c r="W983" s="146"/>
      <c r="X983" s="8"/>
      <c r="Y983" s="135" t="n">
        <v>1100</v>
      </c>
    </row>
    <row r="984" customFormat="false" ht="15" hidden="false" customHeight="false" outlineLevel="0" collapsed="false">
      <c r="A984" s="8"/>
      <c r="B984" s="8"/>
      <c r="C984" s="143" t="s">
        <v>1298</v>
      </c>
      <c r="D984" s="8"/>
      <c r="E984" s="8"/>
      <c r="F984" s="8"/>
      <c r="G984" s="8"/>
      <c r="H984" s="8"/>
      <c r="I984" s="8"/>
      <c r="J984" s="8"/>
      <c r="K984" s="8"/>
      <c r="L984" s="8"/>
      <c r="M984" s="144"/>
      <c r="N984" s="8"/>
      <c r="O984" s="8"/>
      <c r="P984" s="8"/>
      <c r="Q984" s="8"/>
      <c r="R984" s="8"/>
      <c r="S984" s="8"/>
      <c r="T984" s="8"/>
      <c r="U984" s="134" t="n">
        <v>300</v>
      </c>
      <c r="V984" s="8"/>
      <c r="W984" s="134" t="n">
        <v>200</v>
      </c>
      <c r="X984" s="8"/>
      <c r="Y984" s="134" t="n">
        <v>1100</v>
      </c>
    </row>
    <row r="985" customFormat="false" ht="15" hidden="false" customHeight="false" outlineLevel="0" collapsed="false">
      <c r="A985" s="14"/>
      <c r="B985" s="14"/>
      <c r="C985" s="48" t="s">
        <v>209</v>
      </c>
      <c r="D985" s="14"/>
      <c r="E985" s="14"/>
      <c r="F985" s="14"/>
      <c r="G985" s="14"/>
      <c r="H985" s="14"/>
      <c r="I985" s="14"/>
      <c r="J985" s="14"/>
      <c r="K985" s="14"/>
      <c r="L985" s="14"/>
      <c r="M985" s="141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2" t="n">
        <v>9200</v>
      </c>
    </row>
    <row r="986" customFormat="false" ht="15" hidden="false" customHeight="false" outlineLevel="0" collapsed="false">
      <c r="A986" s="14"/>
      <c r="B986" s="14"/>
      <c r="C986" s="14"/>
      <c r="D986" s="48" t="s">
        <v>210</v>
      </c>
      <c r="E986" s="14"/>
      <c r="F986" s="14"/>
      <c r="G986" s="14"/>
      <c r="H986" s="14"/>
      <c r="I986" s="14"/>
      <c r="J986" s="14"/>
      <c r="K986" s="14"/>
      <c r="L986" s="14"/>
      <c r="M986" s="141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2" t="n">
        <v>0</v>
      </c>
    </row>
    <row r="987" customFormat="false" ht="15.75" hidden="false" customHeight="false" outlineLevel="0" collapsed="false">
      <c r="A987" s="76"/>
      <c r="B987" s="76"/>
      <c r="C987" s="76"/>
      <c r="D987" s="76"/>
      <c r="E987" s="8"/>
      <c r="F987" s="8"/>
      <c r="G987" s="143" t="s">
        <v>839</v>
      </c>
      <c r="H987" s="8"/>
      <c r="I987" s="145" t="n">
        <v>43249</v>
      </c>
      <c r="J987" s="8"/>
      <c r="K987" s="143" t="s">
        <v>1013</v>
      </c>
      <c r="L987" s="8"/>
      <c r="M987" s="144"/>
      <c r="N987" s="8"/>
      <c r="O987" s="143" t="s">
        <v>488</v>
      </c>
      <c r="P987" s="8"/>
      <c r="Q987" s="143" t="s">
        <v>1014</v>
      </c>
      <c r="R987" s="8"/>
      <c r="S987" s="143" t="s">
        <v>409</v>
      </c>
      <c r="T987" s="8"/>
      <c r="U987" s="135" t="n">
        <v>500</v>
      </c>
      <c r="V987" s="8"/>
      <c r="W987" s="146"/>
      <c r="X987" s="8"/>
      <c r="Y987" s="135" t="n">
        <v>500</v>
      </c>
    </row>
    <row r="988" customFormat="false" ht="15" hidden="false" customHeight="false" outlineLevel="0" collapsed="false">
      <c r="A988" s="8"/>
      <c r="B988" s="8"/>
      <c r="C988" s="8"/>
      <c r="D988" s="143" t="s">
        <v>1299</v>
      </c>
      <c r="E988" s="8"/>
      <c r="F988" s="8"/>
      <c r="G988" s="8"/>
      <c r="H988" s="8"/>
      <c r="I988" s="8"/>
      <c r="J988" s="8"/>
      <c r="K988" s="8"/>
      <c r="L988" s="8"/>
      <c r="M988" s="144"/>
      <c r="N988" s="8"/>
      <c r="O988" s="8"/>
      <c r="P988" s="8"/>
      <c r="Q988" s="8"/>
      <c r="R988" s="8"/>
      <c r="S988" s="8"/>
      <c r="T988" s="8"/>
      <c r="U988" s="134" t="n">
        <v>500</v>
      </c>
      <c r="V988" s="8"/>
      <c r="W988" s="134" t="n">
        <v>0</v>
      </c>
      <c r="X988" s="8"/>
      <c r="Y988" s="134" t="n">
        <v>500</v>
      </c>
    </row>
    <row r="989" customFormat="false" ht="15" hidden="false" customHeight="false" outlineLevel="0" collapsed="false">
      <c r="A989" s="14"/>
      <c r="B989" s="14"/>
      <c r="C989" s="14"/>
      <c r="D989" s="48" t="s">
        <v>211</v>
      </c>
      <c r="E989" s="14"/>
      <c r="F989" s="14"/>
      <c r="G989" s="14"/>
      <c r="H989" s="14"/>
      <c r="I989" s="14"/>
      <c r="J989" s="14"/>
      <c r="K989" s="14"/>
      <c r="L989" s="14"/>
      <c r="M989" s="141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2" t="n">
        <v>9200</v>
      </c>
    </row>
    <row r="990" customFormat="false" ht="15.75" hidden="false" customHeight="false" outlineLevel="0" collapsed="false">
      <c r="A990" s="76"/>
      <c r="B990" s="76"/>
      <c r="C990" s="76"/>
      <c r="D990" s="76"/>
      <c r="E990" s="8"/>
      <c r="F990" s="8"/>
      <c r="G990" s="143" t="s">
        <v>839</v>
      </c>
      <c r="H990" s="8"/>
      <c r="I990" s="145" t="n">
        <v>43236</v>
      </c>
      <c r="J990" s="8"/>
      <c r="K990" s="143" t="s">
        <v>966</v>
      </c>
      <c r="L990" s="8"/>
      <c r="M990" s="144"/>
      <c r="N990" s="8"/>
      <c r="O990" s="143" t="s">
        <v>568</v>
      </c>
      <c r="P990" s="8"/>
      <c r="Q990" s="143" t="s">
        <v>967</v>
      </c>
      <c r="R990" s="8"/>
      <c r="S990" s="143" t="s">
        <v>409</v>
      </c>
      <c r="T990" s="8"/>
      <c r="U990" s="135" t="n">
        <v>600</v>
      </c>
      <c r="V990" s="8"/>
      <c r="W990" s="146"/>
      <c r="X990" s="8"/>
      <c r="Y990" s="135" t="n">
        <v>9800</v>
      </c>
    </row>
    <row r="991" customFormat="false" ht="15" hidden="false" customHeight="false" outlineLevel="0" collapsed="false">
      <c r="A991" s="8"/>
      <c r="B991" s="8"/>
      <c r="C991" s="8"/>
      <c r="D991" s="143" t="s">
        <v>1300</v>
      </c>
      <c r="E991" s="8"/>
      <c r="F991" s="8"/>
      <c r="G991" s="8"/>
      <c r="H991" s="8"/>
      <c r="I991" s="8"/>
      <c r="J991" s="8"/>
      <c r="K991" s="8"/>
      <c r="L991" s="8"/>
      <c r="M991" s="144"/>
      <c r="N991" s="8"/>
      <c r="O991" s="8"/>
      <c r="P991" s="8"/>
      <c r="Q991" s="8"/>
      <c r="R991" s="8"/>
      <c r="S991" s="8"/>
      <c r="T991" s="8"/>
      <c r="U991" s="134" t="n">
        <v>600</v>
      </c>
      <c r="V991" s="8"/>
      <c r="W991" s="134" t="n">
        <v>0</v>
      </c>
      <c r="X991" s="8"/>
      <c r="Y991" s="134" t="n">
        <v>9800</v>
      </c>
    </row>
    <row r="992" customFormat="false" ht="15" hidden="false" customHeight="false" outlineLevel="0" collapsed="false">
      <c r="A992" s="14"/>
      <c r="B992" s="14"/>
      <c r="C992" s="14"/>
      <c r="D992" s="48" t="s">
        <v>1301</v>
      </c>
      <c r="E992" s="14"/>
      <c r="F992" s="14"/>
      <c r="G992" s="14"/>
      <c r="H992" s="14"/>
      <c r="I992" s="14"/>
      <c r="J992" s="14"/>
      <c r="K992" s="14"/>
      <c r="L992" s="14"/>
      <c r="M992" s="141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2" t="n">
        <v>0</v>
      </c>
    </row>
    <row r="993" customFormat="false" ht="15" hidden="false" customHeight="false" outlineLevel="0" collapsed="false">
      <c r="A993" s="8"/>
      <c r="B993" s="8"/>
      <c r="C993" s="8"/>
      <c r="D993" s="143" t="s">
        <v>1302</v>
      </c>
      <c r="E993" s="8"/>
      <c r="F993" s="8"/>
      <c r="G993" s="8"/>
      <c r="H993" s="8"/>
      <c r="I993" s="8"/>
      <c r="J993" s="8"/>
      <c r="K993" s="8"/>
      <c r="L993" s="8"/>
      <c r="M993" s="144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134" t="n">
        <v>0</v>
      </c>
    </row>
    <row r="994" customFormat="false" ht="15" hidden="false" customHeight="false" outlineLevel="0" collapsed="false">
      <c r="A994" s="14"/>
      <c r="B994" s="14"/>
      <c r="C994" s="14"/>
      <c r="D994" s="48" t="s">
        <v>213</v>
      </c>
      <c r="E994" s="14"/>
      <c r="F994" s="14"/>
      <c r="G994" s="14"/>
      <c r="H994" s="14"/>
      <c r="I994" s="14"/>
      <c r="J994" s="14"/>
      <c r="K994" s="14"/>
      <c r="L994" s="14"/>
      <c r="M994" s="141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2" t="n">
        <v>0</v>
      </c>
    </row>
    <row r="995" customFormat="false" ht="15.75" hidden="false" customHeight="false" outlineLevel="0" collapsed="false">
      <c r="A995" s="8"/>
      <c r="B995" s="8"/>
      <c r="C995" s="8"/>
      <c r="D995" s="143" t="s">
        <v>1303</v>
      </c>
      <c r="E995" s="8"/>
      <c r="F995" s="8"/>
      <c r="G995" s="8"/>
      <c r="H995" s="8"/>
      <c r="I995" s="8"/>
      <c r="J995" s="8"/>
      <c r="K995" s="8"/>
      <c r="L995" s="8"/>
      <c r="M995" s="144"/>
      <c r="N995" s="8"/>
      <c r="O995" s="8"/>
      <c r="P995" s="8"/>
      <c r="Q995" s="8"/>
      <c r="R995" s="8"/>
      <c r="S995" s="8"/>
      <c r="T995" s="8"/>
      <c r="U995" s="146"/>
      <c r="V995" s="8"/>
      <c r="W995" s="146"/>
      <c r="X995" s="8"/>
      <c r="Y995" s="135" t="n">
        <v>0</v>
      </c>
    </row>
    <row r="996" customFormat="false" ht="15" hidden="false" customHeight="false" outlineLevel="0" collapsed="false">
      <c r="A996" s="8"/>
      <c r="B996" s="8"/>
      <c r="C996" s="143" t="s">
        <v>214</v>
      </c>
      <c r="D996" s="8"/>
      <c r="E996" s="8"/>
      <c r="F996" s="8"/>
      <c r="G996" s="8"/>
      <c r="H996" s="8"/>
      <c r="I996" s="8"/>
      <c r="J996" s="8"/>
      <c r="K996" s="8"/>
      <c r="L996" s="8"/>
      <c r="M996" s="144"/>
      <c r="N996" s="8"/>
      <c r="O996" s="8"/>
      <c r="P996" s="8"/>
      <c r="Q996" s="8"/>
      <c r="R996" s="8"/>
      <c r="S996" s="8"/>
      <c r="T996" s="8"/>
      <c r="U996" s="134" t="n">
        <v>1100</v>
      </c>
      <c r="V996" s="8"/>
      <c r="W996" s="134" t="n">
        <v>0</v>
      </c>
      <c r="X996" s="8"/>
      <c r="Y996" s="134" t="n">
        <v>10300</v>
      </c>
    </row>
    <row r="997" customFormat="false" ht="15" hidden="false" customHeight="false" outlineLevel="0" collapsed="false">
      <c r="A997" s="14"/>
      <c r="B997" s="14"/>
      <c r="C997" s="48" t="s">
        <v>215</v>
      </c>
      <c r="D997" s="14"/>
      <c r="E997" s="14"/>
      <c r="F997" s="14"/>
      <c r="G997" s="14"/>
      <c r="H997" s="14"/>
      <c r="I997" s="14"/>
      <c r="J997" s="14"/>
      <c r="K997" s="14"/>
      <c r="L997" s="14"/>
      <c r="M997" s="141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2" t="n">
        <v>0</v>
      </c>
    </row>
    <row r="998" customFormat="false" ht="15" hidden="false" customHeight="false" outlineLevel="0" collapsed="false">
      <c r="A998" s="8"/>
      <c r="B998" s="8"/>
      <c r="C998" s="143" t="s">
        <v>1304</v>
      </c>
      <c r="D998" s="8"/>
      <c r="E998" s="8"/>
      <c r="F998" s="8"/>
      <c r="G998" s="8"/>
      <c r="H998" s="8"/>
      <c r="I998" s="8"/>
      <c r="J998" s="8"/>
      <c r="K998" s="8"/>
      <c r="L998" s="8"/>
      <c r="M998" s="144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134" t="n">
        <v>0</v>
      </c>
    </row>
    <row r="999" customFormat="false" ht="15" hidden="false" customHeight="false" outlineLevel="0" collapsed="false">
      <c r="A999" s="14"/>
      <c r="B999" s="14"/>
      <c r="C999" s="48" t="s">
        <v>216</v>
      </c>
      <c r="D999" s="14"/>
      <c r="E999" s="14"/>
      <c r="F999" s="14"/>
      <c r="G999" s="14"/>
      <c r="H999" s="14"/>
      <c r="I999" s="14"/>
      <c r="J999" s="14"/>
      <c r="K999" s="14"/>
      <c r="L999" s="14"/>
      <c r="M999" s="141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2" t="n">
        <v>479.96</v>
      </c>
    </row>
    <row r="1000" customFormat="false" ht="15" hidden="false" customHeight="false" outlineLevel="0" collapsed="false">
      <c r="A1000" s="8"/>
      <c r="B1000" s="8"/>
      <c r="C1000" s="143" t="s">
        <v>1305</v>
      </c>
      <c r="D1000" s="8"/>
      <c r="E1000" s="8"/>
      <c r="F1000" s="8"/>
      <c r="G1000" s="8"/>
      <c r="H1000" s="8"/>
      <c r="I1000" s="8"/>
      <c r="J1000" s="8"/>
      <c r="K1000" s="8"/>
      <c r="L1000" s="8"/>
      <c r="M1000" s="144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134" t="n">
        <v>479.96</v>
      </c>
    </row>
    <row r="1001" customFormat="false" ht="15" hidden="false" customHeight="false" outlineLevel="0" collapsed="false">
      <c r="A1001" s="14"/>
      <c r="B1001" s="14"/>
      <c r="C1001" s="48" t="s">
        <v>218</v>
      </c>
      <c r="D1001" s="14"/>
      <c r="E1001" s="14"/>
      <c r="F1001" s="14"/>
      <c r="G1001" s="14"/>
      <c r="H1001" s="14"/>
      <c r="I1001" s="14"/>
      <c r="J1001" s="14"/>
      <c r="K1001" s="14"/>
      <c r="L1001" s="14"/>
      <c r="M1001" s="141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2" t="n">
        <v>0</v>
      </c>
    </row>
    <row r="1002" customFormat="false" ht="15" hidden="false" customHeight="false" outlineLevel="0" collapsed="false">
      <c r="A1002" s="8"/>
      <c r="B1002" s="8"/>
      <c r="C1002" s="143" t="s">
        <v>1306</v>
      </c>
      <c r="D1002" s="8"/>
      <c r="E1002" s="8"/>
      <c r="F1002" s="8"/>
      <c r="G1002" s="8"/>
      <c r="H1002" s="8"/>
      <c r="I1002" s="8"/>
      <c r="J1002" s="8"/>
      <c r="K1002" s="8"/>
      <c r="L1002" s="8"/>
      <c r="M1002" s="144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134" t="n">
        <v>0</v>
      </c>
    </row>
    <row r="1003" customFormat="false" ht="15" hidden="false" customHeight="false" outlineLevel="0" collapsed="false">
      <c r="A1003" s="14"/>
      <c r="B1003" s="14"/>
      <c r="C1003" s="48" t="s">
        <v>1307</v>
      </c>
      <c r="D1003" s="14"/>
      <c r="E1003" s="14"/>
      <c r="F1003" s="14"/>
      <c r="G1003" s="14"/>
      <c r="H1003" s="14"/>
      <c r="I1003" s="14"/>
      <c r="J1003" s="14"/>
      <c r="K1003" s="14"/>
      <c r="L1003" s="14"/>
      <c r="M1003" s="141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2" t="n">
        <v>0</v>
      </c>
    </row>
    <row r="1004" customFormat="false" ht="15" hidden="false" customHeight="false" outlineLevel="0" collapsed="false">
      <c r="A1004" s="8"/>
      <c r="B1004" s="8"/>
      <c r="C1004" s="143" t="s">
        <v>1308</v>
      </c>
      <c r="D1004" s="8"/>
      <c r="E1004" s="8"/>
      <c r="F1004" s="8"/>
      <c r="G1004" s="8"/>
      <c r="H1004" s="8"/>
      <c r="I1004" s="8"/>
      <c r="J1004" s="8"/>
      <c r="K1004" s="8"/>
      <c r="L1004" s="8"/>
      <c r="M1004" s="144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  <c r="Y1004" s="134" t="n">
        <v>0</v>
      </c>
    </row>
    <row r="1005" customFormat="false" ht="15" hidden="false" customHeight="false" outlineLevel="0" collapsed="false">
      <c r="A1005" s="14"/>
      <c r="B1005" s="14"/>
      <c r="C1005" s="48" t="s">
        <v>1309</v>
      </c>
      <c r="D1005" s="14"/>
      <c r="E1005" s="14"/>
      <c r="F1005" s="14"/>
      <c r="G1005" s="14"/>
      <c r="H1005" s="14"/>
      <c r="I1005" s="14"/>
      <c r="J1005" s="14"/>
      <c r="K1005" s="14"/>
      <c r="L1005" s="14"/>
      <c r="M1005" s="141"/>
      <c r="N1005" s="14"/>
      <c r="O1005" s="14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2" t="n">
        <v>0</v>
      </c>
    </row>
    <row r="1006" customFormat="false" ht="15" hidden="false" customHeight="false" outlineLevel="0" collapsed="false">
      <c r="A1006" s="8"/>
      <c r="B1006" s="8"/>
      <c r="C1006" s="143" t="s">
        <v>1310</v>
      </c>
      <c r="D1006" s="8"/>
      <c r="E1006" s="8"/>
      <c r="F1006" s="8"/>
      <c r="G1006" s="8"/>
      <c r="H1006" s="8"/>
      <c r="I1006" s="8"/>
      <c r="J1006" s="8"/>
      <c r="K1006" s="8"/>
      <c r="L1006" s="8"/>
      <c r="M1006" s="144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  <c r="Y1006" s="134" t="n">
        <v>0</v>
      </c>
    </row>
    <row r="1007" customFormat="false" ht="15" hidden="false" customHeight="false" outlineLevel="0" collapsed="false">
      <c r="A1007" s="14"/>
      <c r="B1007" s="14"/>
      <c r="C1007" s="48" t="s">
        <v>1311</v>
      </c>
      <c r="D1007" s="14"/>
      <c r="E1007" s="14"/>
      <c r="F1007" s="14"/>
      <c r="G1007" s="14"/>
      <c r="H1007" s="14"/>
      <c r="I1007" s="14"/>
      <c r="J1007" s="14"/>
      <c r="K1007" s="14"/>
      <c r="L1007" s="14"/>
      <c r="M1007" s="141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2" t="n">
        <v>0</v>
      </c>
    </row>
    <row r="1008" customFormat="false" ht="15.75" hidden="false" customHeight="false" outlineLevel="0" collapsed="false">
      <c r="A1008" s="8"/>
      <c r="B1008" s="8"/>
      <c r="C1008" s="143" t="s">
        <v>1312</v>
      </c>
      <c r="D1008" s="8"/>
      <c r="E1008" s="8"/>
      <c r="F1008" s="8"/>
      <c r="G1008" s="8"/>
      <c r="H1008" s="8"/>
      <c r="I1008" s="8"/>
      <c r="J1008" s="8"/>
      <c r="K1008" s="8"/>
      <c r="L1008" s="8"/>
      <c r="M1008" s="144"/>
      <c r="N1008" s="8"/>
      <c r="O1008" s="8"/>
      <c r="P1008" s="8"/>
      <c r="Q1008" s="8"/>
      <c r="R1008" s="8"/>
      <c r="S1008" s="8"/>
      <c r="T1008" s="8"/>
      <c r="U1008" s="146"/>
      <c r="V1008" s="8"/>
      <c r="W1008" s="146"/>
      <c r="X1008" s="8"/>
      <c r="Y1008" s="135" t="n">
        <v>0</v>
      </c>
    </row>
    <row r="1009" customFormat="false" ht="15" hidden="false" customHeight="false" outlineLevel="0" collapsed="false">
      <c r="A1009" s="8"/>
      <c r="B1009" s="143" t="s">
        <v>219</v>
      </c>
      <c r="C1009" s="8"/>
      <c r="D1009" s="8"/>
      <c r="E1009" s="8"/>
      <c r="F1009" s="8"/>
      <c r="G1009" s="8"/>
      <c r="H1009" s="8"/>
      <c r="I1009" s="8"/>
      <c r="J1009" s="8"/>
      <c r="K1009" s="8"/>
      <c r="L1009" s="8"/>
      <c r="M1009" s="144"/>
      <c r="N1009" s="8"/>
      <c r="O1009" s="8"/>
      <c r="P1009" s="8"/>
      <c r="Q1009" s="8"/>
      <c r="R1009" s="8"/>
      <c r="S1009" s="8"/>
      <c r="T1009" s="8"/>
      <c r="U1009" s="134" t="n">
        <v>26620.27</v>
      </c>
      <c r="V1009" s="8"/>
      <c r="W1009" s="134" t="n">
        <v>1225.57</v>
      </c>
      <c r="X1009" s="8"/>
      <c r="Y1009" s="134" t="n">
        <v>196379.35</v>
      </c>
    </row>
    <row r="1010" customFormat="false" ht="15" hidden="false" customHeight="false" outlineLevel="0" collapsed="false">
      <c r="A1010" s="14"/>
      <c r="B1010" s="48" t="s">
        <v>1313</v>
      </c>
      <c r="C1010" s="14"/>
      <c r="D1010" s="14"/>
      <c r="E1010" s="14"/>
      <c r="F1010" s="14"/>
      <c r="G1010" s="14"/>
      <c r="H1010" s="14"/>
      <c r="I1010" s="14"/>
      <c r="J1010" s="14"/>
      <c r="K1010" s="14"/>
      <c r="L1010" s="14"/>
      <c r="M1010" s="141"/>
      <c r="N1010" s="14"/>
      <c r="O1010" s="14"/>
      <c r="P1010" s="14"/>
      <c r="Q1010" s="14"/>
      <c r="R1010" s="14"/>
      <c r="S1010" s="14"/>
      <c r="T1010" s="14"/>
      <c r="U1010" s="14"/>
      <c r="V1010" s="14"/>
      <c r="W1010" s="14"/>
      <c r="X1010" s="14"/>
      <c r="Y1010" s="142" t="n">
        <v>0</v>
      </c>
    </row>
    <row r="1011" customFormat="false" ht="15" hidden="false" customHeight="false" outlineLevel="0" collapsed="false">
      <c r="A1011" s="14"/>
      <c r="B1011" s="14"/>
      <c r="C1011" s="48" t="s">
        <v>1314</v>
      </c>
      <c r="D1011" s="14"/>
      <c r="E1011" s="14"/>
      <c r="F1011" s="14"/>
      <c r="G1011" s="14"/>
      <c r="H1011" s="14"/>
      <c r="I1011" s="14"/>
      <c r="J1011" s="14"/>
      <c r="K1011" s="14"/>
      <c r="L1011" s="14"/>
      <c r="M1011" s="141"/>
      <c r="N1011" s="14"/>
      <c r="O1011" s="14"/>
      <c r="P1011" s="14"/>
      <c r="Q1011" s="14"/>
      <c r="R1011" s="14"/>
      <c r="S1011" s="14"/>
      <c r="T1011" s="14"/>
      <c r="U1011" s="14"/>
      <c r="V1011" s="14"/>
      <c r="W1011" s="14"/>
      <c r="X1011" s="14"/>
      <c r="Y1011" s="142" t="n">
        <v>0</v>
      </c>
    </row>
    <row r="1012" customFormat="false" ht="15" hidden="false" customHeight="false" outlineLevel="0" collapsed="false">
      <c r="A1012" s="8"/>
      <c r="B1012" s="8"/>
      <c r="C1012" s="143" t="s">
        <v>1315</v>
      </c>
      <c r="D1012" s="8"/>
      <c r="E1012" s="8"/>
      <c r="F1012" s="8"/>
      <c r="G1012" s="8"/>
      <c r="H1012" s="8"/>
      <c r="I1012" s="8"/>
      <c r="J1012" s="8"/>
      <c r="K1012" s="8"/>
      <c r="L1012" s="8"/>
      <c r="M1012" s="144"/>
      <c r="N1012" s="8"/>
      <c r="O1012" s="8"/>
      <c r="P1012" s="8"/>
      <c r="Q1012" s="8"/>
      <c r="R1012" s="8"/>
      <c r="S1012" s="8"/>
      <c r="T1012" s="8"/>
      <c r="U1012" s="8"/>
      <c r="V1012" s="8"/>
      <c r="W1012" s="8"/>
      <c r="X1012" s="8"/>
      <c r="Y1012" s="134" t="n">
        <v>0</v>
      </c>
    </row>
    <row r="1013" customFormat="false" ht="15" hidden="false" customHeight="false" outlineLevel="0" collapsed="false">
      <c r="A1013" s="14"/>
      <c r="B1013" s="14"/>
      <c r="C1013" s="48" t="s">
        <v>1316</v>
      </c>
      <c r="D1013" s="14"/>
      <c r="E1013" s="14"/>
      <c r="F1013" s="14"/>
      <c r="G1013" s="14"/>
      <c r="H1013" s="14"/>
      <c r="I1013" s="14"/>
      <c r="J1013" s="14"/>
      <c r="K1013" s="14"/>
      <c r="L1013" s="14"/>
      <c r="M1013" s="141"/>
      <c r="N1013" s="14"/>
      <c r="O1013" s="14"/>
      <c r="P1013" s="14"/>
      <c r="Q1013" s="14"/>
      <c r="R1013" s="14"/>
      <c r="S1013" s="14"/>
      <c r="T1013" s="14"/>
      <c r="U1013" s="14"/>
      <c r="V1013" s="14"/>
      <c r="W1013" s="14"/>
      <c r="X1013" s="14"/>
      <c r="Y1013" s="142" t="n">
        <v>0</v>
      </c>
    </row>
    <row r="1014" customFormat="false" ht="15.75" hidden="false" customHeight="false" outlineLevel="0" collapsed="false">
      <c r="A1014" s="8"/>
      <c r="B1014" s="8"/>
      <c r="C1014" s="143" t="s">
        <v>1317</v>
      </c>
      <c r="D1014" s="8"/>
      <c r="E1014" s="8"/>
      <c r="F1014" s="8"/>
      <c r="G1014" s="8"/>
      <c r="H1014" s="8"/>
      <c r="I1014" s="8"/>
      <c r="J1014" s="8"/>
      <c r="K1014" s="8"/>
      <c r="L1014" s="8"/>
      <c r="M1014" s="144"/>
      <c r="N1014" s="8"/>
      <c r="O1014" s="8"/>
      <c r="P1014" s="8"/>
      <c r="Q1014" s="8"/>
      <c r="R1014" s="8"/>
      <c r="S1014" s="8"/>
      <c r="T1014" s="8"/>
      <c r="U1014" s="146"/>
      <c r="V1014" s="8"/>
      <c r="W1014" s="146"/>
      <c r="X1014" s="8"/>
      <c r="Y1014" s="135" t="n">
        <v>0</v>
      </c>
    </row>
    <row r="1015" customFormat="false" ht="15" hidden="false" customHeight="false" outlineLevel="0" collapsed="false">
      <c r="A1015" s="8"/>
      <c r="B1015" s="143" t="s">
        <v>1318</v>
      </c>
      <c r="C1015" s="8"/>
      <c r="D1015" s="8"/>
      <c r="E1015" s="8"/>
      <c r="F1015" s="8"/>
      <c r="G1015" s="8"/>
      <c r="H1015" s="8"/>
      <c r="I1015" s="8"/>
      <c r="J1015" s="8"/>
      <c r="K1015" s="8"/>
      <c r="L1015" s="8"/>
      <c r="M1015" s="144"/>
      <c r="N1015" s="8"/>
      <c r="O1015" s="8"/>
      <c r="P1015" s="8"/>
      <c r="Q1015" s="8"/>
      <c r="R1015" s="8"/>
      <c r="S1015" s="8"/>
      <c r="T1015" s="8"/>
      <c r="U1015" s="8"/>
      <c r="V1015" s="8"/>
      <c r="W1015" s="8"/>
      <c r="X1015" s="8"/>
      <c r="Y1015" s="134" t="n">
        <v>0</v>
      </c>
    </row>
    <row r="1016" customFormat="false" ht="15" hidden="false" customHeight="false" outlineLevel="0" collapsed="false">
      <c r="A1016" s="14"/>
      <c r="B1016" s="48" t="s">
        <v>1319</v>
      </c>
      <c r="C1016" s="14"/>
      <c r="D1016" s="14"/>
      <c r="E1016" s="14"/>
      <c r="F1016" s="14"/>
      <c r="G1016" s="14"/>
      <c r="H1016" s="14"/>
      <c r="I1016" s="14"/>
      <c r="J1016" s="14"/>
      <c r="K1016" s="14"/>
      <c r="L1016" s="14"/>
      <c r="M1016" s="141"/>
      <c r="N1016" s="14"/>
      <c r="O1016" s="14"/>
      <c r="P1016" s="14"/>
      <c r="Q1016" s="14"/>
      <c r="R1016" s="14"/>
      <c r="S1016" s="14"/>
      <c r="T1016" s="14"/>
      <c r="U1016" s="14"/>
      <c r="V1016" s="14"/>
      <c r="W1016" s="14"/>
      <c r="X1016" s="14"/>
      <c r="Y1016" s="142" t="n">
        <v>0</v>
      </c>
    </row>
    <row r="1017" customFormat="false" ht="15" hidden="false" customHeight="false" outlineLevel="0" collapsed="false">
      <c r="A1017" s="14"/>
      <c r="B1017" s="14"/>
      <c r="C1017" s="48" t="s">
        <v>1320</v>
      </c>
      <c r="D1017" s="14"/>
      <c r="E1017" s="14"/>
      <c r="F1017" s="14"/>
      <c r="G1017" s="14"/>
      <c r="H1017" s="14"/>
      <c r="I1017" s="14"/>
      <c r="J1017" s="14"/>
      <c r="K1017" s="14"/>
      <c r="L1017" s="14"/>
      <c r="M1017" s="141"/>
      <c r="N1017" s="14"/>
      <c r="O1017" s="14"/>
      <c r="P1017" s="14"/>
      <c r="Q1017" s="14"/>
      <c r="R1017" s="14"/>
      <c r="S1017" s="14"/>
      <c r="T1017" s="14"/>
      <c r="U1017" s="14"/>
      <c r="V1017" s="14"/>
      <c r="W1017" s="14"/>
      <c r="X1017" s="14"/>
      <c r="Y1017" s="142" t="n">
        <v>0</v>
      </c>
    </row>
    <row r="1018" customFormat="false" ht="15" hidden="false" customHeight="false" outlineLevel="0" collapsed="false">
      <c r="A1018" s="8"/>
      <c r="B1018" s="8"/>
      <c r="C1018" s="143" t="s">
        <v>1321</v>
      </c>
      <c r="D1018" s="8"/>
      <c r="E1018" s="8"/>
      <c r="F1018" s="8"/>
      <c r="G1018" s="8"/>
      <c r="H1018" s="8"/>
      <c r="I1018" s="8"/>
      <c r="J1018" s="8"/>
      <c r="K1018" s="8"/>
      <c r="L1018" s="8"/>
      <c r="M1018" s="144"/>
      <c r="N1018" s="8"/>
      <c r="O1018" s="8"/>
      <c r="P1018" s="8"/>
      <c r="Q1018" s="8"/>
      <c r="R1018" s="8"/>
      <c r="S1018" s="8"/>
      <c r="T1018" s="8"/>
      <c r="U1018" s="8"/>
      <c r="V1018" s="8"/>
      <c r="W1018" s="8"/>
      <c r="X1018" s="8"/>
      <c r="Y1018" s="134" t="n">
        <v>0</v>
      </c>
    </row>
    <row r="1019" customFormat="false" ht="15" hidden="false" customHeight="false" outlineLevel="0" collapsed="false">
      <c r="A1019" s="14"/>
      <c r="B1019" s="14"/>
      <c r="C1019" s="48" t="s">
        <v>1322</v>
      </c>
      <c r="D1019" s="14"/>
      <c r="E1019" s="14"/>
      <c r="F1019" s="14"/>
      <c r="G1019" s="14"/>
      <c r="H1019" s="14"/>
      <c r="I1019" s="14"/>
      <c r="J1019" s="14"/>
      <c r="K1019" s="14"/>
      <c r="L1019" s="14"/>
      <c r="M1019" s="141"/>
      <c r="N1019" s="14"/>
      <c r="O1019" s="14"/>
      <c r="P1019" s="14"/>
      <c r="Q1019" s="14"/>
      <c r="R1019" s="14"/>
      <c r="S1019" s="14"/>
      <c r="T1019" s="14"/>
      <c r="U1019" s="14"/>
      <c r="V1019" s="14"/>
      <c r="W1019" s="14"/>
      <c r="X1019" s="14"/>
      <c r="Y1019" s="142" t="n">
        <v>0</v>
      </c>
    </row>
    <row r="1020" customFormat="false" ht="15" hidden="false" customHeight="false" outlineLevel="0" collapsed="false">
      <c r="A1020" s="8"/>
      <c r="B1020" s="8"/>
      <c r="C1020" s="143" t="s">
        <v>1323</v>
      </c>
      <c r="D1020" s="8"/>
      <c r="E1020" s="8"/>
      <c r="F1020" s="8"/>
      <c r="G1020" s="8"/>
      <c r="H1020" s="8"/>
      <c r="I1020" s="8"/>
      <c r="J1020" s="8"/>
      <c r="K1020" s="8"/>
      <c r="L1020" s="8"/>
      <c r="M1020" s="144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134" t="n">
        <v>0</v>
      </c>
    </row>
    <row r="1021" customFormat="false" ht="15" hidden="false" customHeight="false" outlineLevel="0" collapsed="false">
      <c r="A1021" s="14"/>
      <c r="B1021" s="14"/>
      <c r="C1021" s="48" t="s">
        <v>1324</v>
      </c>
      <c r="D1021" s="14"/>
      <c r="E1021" s="14"/>
      <c r="F1021" s="14"/>
      <c r="G1021" s="14"/>
      <c r="H1021" s="14"/>
      <c r="I1021" s="14"/>
      <c r="J1021" s="14"/>
      <c r="K1021" s="14"/>
      <c r="L1021" s="14"/>
      <c r="M1021" s="141"/>
      <c r="N1021" s="14"/>
      <c r="O1021" s="14"/>
      <c r="P1021" s="14"/>
      <c r="Q1021" s="14"/>
      <c r="R1021" s="14"/>
      <c r="S1021" s="14"/>
      <c r="T1021" s="14"/>
      <c r="U1021" s="14"/>
      <c r="V1021" s="14"/>
      <c r="W1021" s="14"/>
      <c r="X1021" s="14"/>
      <c r="Y1021" s="142" t="n">
        <v>0</v>
      </c>
    </row>
    <row r="1022" customFormat="false" ht="15" hidden="false" customHeight="false" outlineLevel="0" collapsed="false">
      <c r="A1022" s="8"/>
      <c r="B1022" s="8"/>
      <c r="C1022" s="143" t="s">
        <v>1325</v>
      </c>
      <c r="D1022" s="8"/>
      <c r="E1022" s="8"/>
      <c r="F1022" s="8"/>
      <c r="G1022" s="8"/>
      <c r="H1022" s="8"/>
      <c r="I1022" s="8"/>
      <c r="J1022" s="8"/>
      <c r="K1022" s="8"/>
      <c r="L1022" s="8"/>
      <c r="M1022" s="144"/>
      <c r="N1022" s="8"/>
      <c r="O1022" s="8"/>
      <c r="P1022" s="8"/>
      <c r="Q1022" s="8"/>
      <c r="R1022" s="8"/>
      <c r="S1022" s="8"/>
      <c r="T1022" s="8"/>
      <c r="U1022" s="8"/>
      <c r="V1022" s="8"/>
      <c r="W1022" s="8"/>
      <c r="X1022" s="8"/>
      <c r="Y1022" s="134" t="n">
        <v>0</v>
      </c>
    </row>
    <row r="1023" customFormat="false" ht="15" hidden="false" customHeight="false" outlineLevel="0" collapsed="false">
      <c r="A1023" s="14"/>
      <c r="B1023" s="14"/>
      <c r="C1023" s="48" t="s">
        <v>1326</v>
      </c>
      <c r="D1023" s="14"/>
      <c r="E1023" s="14"/>
      <c r="F1023" s="14"/>
      <c r="G1023" s="14"/>
      <c r="H1023" s="14"/>
      <c r="I1023" s="14"/>
      <c r="J1023" s="14"/>
      <c r="K1023" s="14"/>
      <c r="L1023" s="14"/>
      <c r="M1023" s="141"/>
      <c r="N1023" s="14"/>
      <c r="O1023" s="14"/>
      <c r="P1023" s="14"/>
      <c r="Q1023" s="14"/>
      <c r="R1023" s="14"/>
      <c r="S1023" s="14"/>
      <c r="T1023" s="14"/>
      <c r="U1023" s="14"/>
      <c r="V1023" s="14"/>
      <c r="W1023" s="14"/>
      <c r="X1023" s="14"/>
      <c r="Y1023" s="142" t="n">
        <v>0</v>
      </c>
    </row>
    <row r="1024" customFormat="false" ht="15" hidden="false" customHeight="false" outlineLevel="0" collapsed="false">
      <c r="A1024" s="8"/>
      <c r="B1024" s="8"/>
      <c r="C1024" s="143" t="s">
        <v>1327</v>
      </c>
      <c r="D1024" s="8"/>
      <c r="E1024" s="8"/>
      <c r="F1024" s="8"/>
      <c r="G1024" s="8"/>
      <c r="H1024" s="8"/>
      <c r="I1024" s="8"/>
      <c r="J1024" s="8"/>
      <c r="K1024" s="8"/>
      <c r="L1024" s="8"/>
      <c r="M1024" s="144"/>
      <c r="N1024" s="8"/>
      <c r="O1024" s="8"/>
      <c r="P1024" s="8"/>
      <c r="Q1024" s="8"/>
      <c r="R1024" s="8"/>
      <c r="S1024" s="8"/>
      <c r="T1024" s="8"/>
      <c r="U1024" s="8"/>
      <c r="V1024" s="8"/>
      <c r="W1024" s="8"/>
      <c r="X1024" s="8"/>
      <c r="Y1024" s="134" t="n">
        <v>0</v>
      </c>
    </row>
    <row r="1025" customFormat="false" ht="15" hidden="false" customHeight="false" outlineLevel="0" collapsed="false">
      <c r="A1025" s="14"/>
      <c r="B1025" s="14"/>
      <c r="C1025" s="48" t="s">
        <v>1328</v>
      </c>
      <c r="D1025" s="14"/>
      <c r="E1025" s="14"/>
      <c r="F1025" s="14"/>
      <c r="G1025" s="14"/>
      <c r="H1025" s="14"/>
      <c r="I1025" s="14"/>
      <c r="J1025" s="14"/>
      <c r="K1025" s="14"/>
      <c r="L1025" s="14"/>
      <c r="M1025" s="141"/>
      <c r="N1025" s="14"/>
      <c r="O1025" s="14"/>
      <c r="P1025" s="14"/>
      <c r="Q1025" s="14"/>
      <c r="R1025" s="14"/>
      <c r="S1025" s="14"/>
      <c r="T1025" s="14"/>
      <c r="U1025" s="14"/>
      <c r="V1025" s="14"/>
      <c r="W1025" s="14"/>
      <c r="X1025" s="14"/>
      <c r="Y1025" s="142" t="n">
        <v>0</v>
      </c>
    </row>
    <row r="1026" customFormat="false" ht="15" hidden="false" customHeight="false" outlineLevel="0" collapsed="false">
      <c r="A1026" s="8"/>
      <c r="B1026" s="8"/>
      <c r="C1026" s="143" t="s">
        <v>1329</v>
      </c>
      <c r="D1026" s="8"/>
      <c r="E1026" s="8"/>
      <c r="F1026" s="8"/>
      <c r="G1026" s="8"/>
      <c r="H1026" s="8"/>
      <c r="I1026" s="8"/>
      <c r="J1026" s="8"/>
      <c r="K1026" s="8"/>
      <c r="L1026" s="8"/>
      <c r="M1026" s="144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134" t="n">
        <v>0</v>
      </c>
    </row>
    <row r="1027" customFormat="false" ht="15" hidden="false" customHeight="false" outlineLevel="0" collapsed="false">
      <c r="A1027" s="14"/>
      <c r="B1027" s="14"/>
      <c r="C1027" s="48" t="s">
        <v>1330</v>
      </c>
      <c r="D1027" s="14"/>
      <c r="E1027" s="14"/>
      <c r="F1027" s="14"/>
      <c r="G1027" s="14"/>
      <c r="H1027" s="14"/>
      <c r="I1027" s="14"/>
      <c r="J1027" s="14"/>
      <c r="K1027" s="14"/>
      <c r="L1027" s="14"/>
      <c r="M1027" s="141"/>
      <c r="N1027" s="14"/>
      <c r="O1027" s="14"/>
      <c r="P1027" s="14"/>
      <c r="Q1027" s="14"/>
      <c r="R1027" s="14"/>
      <c r="S1027" s="14"/>
      <c r="T1027" s="14"/>
      <c r="U1027" s="14"/>
      <c r="V1027" s="14"/>
      <c r="W1027" s="14"/>
      <c r="X1027" s="14"/>
      <c r="Y1027" s="142" t="n">
        <v>0</v>
      </c>
    </row>
    <row r="1028" customFormat="false" ht="15" hidden="false" customHeight="false" outlineLevel="0" collapsed="false">
      <c r="A1028" s="8"/>
      <c r="B1028" s="8"/>
      <c r="C1028" s="143" t="s">
        <v>1331</v>
      </c>
      <c r="D1028" s="8"/>
      <c r="E1028" s="8"/>
      <c r="F1028" s="8"/>
      <c r="G1028" s="8"/>
      <c r="H1028" s="8"/>
      <c r="I1028" s="8"/>
      <c r="J1028" s="8"/>
      <c r="K1028" s="8"/>
      <c r="L1028" s="8"/>
      <c r="M1028" s="144"/>
      <c r="N1028" s="8"/>
      <c r="O1028" s="8"/>
      <c r="P1028" s="8"/>
      <c r="Q1028" s="8"/>
      <c r="R1028" s="8"/>
      <c r="S1028" s="8"/>
      <c r="T1028" s="8"/>
      <c r="U1028" s="8"/>
      <c r="V1028" s="8"/>
      <c r="W1028" s="8"/>
      <c r="X1028" s="8"/>
      <c r="Y1028" s="134" t="n">
        <v>0</v>
      </c>
    </row>
    <row r="1029" customFormat="false" ht="15" hidden="false" customHeight="false" outlineLevel="0" collapsed="false">
      <c r="A1029" s="14"/>
      <c r="B1029" s="14"/>
      <c r="C1029" s="48" t="s">
        <v>1332</v>
      </c>
      <c r="D1029" s="14"/>
      <c r="E1029" s="14"/>
      <c r="F1029" s="14"/>
      <c r="G1029" s="14"/>
      <c r="H1029" s="14"/>
      <c r="I1029" s="14"/>
      <c r="J1029" s="14"/>
      <c r="K1029" s="14"/>
      <c r="L1029" s="14"/>
      <c r="M1029" s="141"/>
      <c r="N1029" s="14"/>
      <c r="O1029" s="14"/>
      <c r="P1029" s="14"/>
      <c r="Q1029" s="14"/>
      <c r="R1029" s="14"/>
      <c r="S1029" s="14"/>
      <c r="T1029" s="14"/>
      <c r="U1029" s="14"/>
      <c r="V1029" s="14"/>
      <c r="W1029" s="14"/>
      <c r="X1029" s="14"/>
      <c r="Y1029" s="142" t="n">
        <v>0</v>
      </c>
    </row>
    <row r="1030" customFormat="false" ht="15" hidden="false" customHeight="false" outlineLevel="0" collapsed="false">
      <c r="A1030" s="8"/>
      <c r="B1030" s="8"/>
      <c r="C1030" s="143" t="s">
        <v>1333</v>
      </c>
      <c r="D1030" s="8"/>
      <c r="E1030" s="8"/>
      <c r="F1030" s="8"/>
      <c r="G1030" s="8"/>
      <c r="H1030" s="8"/>
      <c r="I1030" s="8"/>
      <c r="J1030" s="8"/>
      <c r="K1030" s="8"/>
      <c r="L1030" s="8"/>
      <c r="M1030" s="144"/>
      <c r="N1030" s="8"/>
      <c r="O1030" s="8"/>
      <c r="P1030" s="8"/>
      <c r="Q1030" s="8"/>
      <c r="R1030" s="8"/>
      <c r="S1030" s="8"/>
      <c r="T1030" s="8"/>
      <c r="U1030" s="8"/>
      <c r="V1030" s="8"/>
      <c r="W1030" s="8"/>
      <c r="X1030" s="8"/>
      <c r="Y1030" s="134" t="n">
        <v>0</v>
      </c>
    </row>
    <row r="1031" customFormat="false" ht="15" hidden="false" customHeight="false" outlineLevel="0" collapsed="false">
      <c r="A1031" s="14"/>
      <c r="B1031" s="14"/>
      <c r="C1031" s="48" t="s">
        <v>1334</v>
      </c>
      <c r="D1031" s="14"/>
      <c r="E1031" s="14"/>
      <c r="F1031" s="14"/>
      <c r="G1031" s="14"/>
      <c r="H1031" s="14"/>
      <c r="I1031" s="14"/>
      <c r="J1031" s="14"/>
      <c r="K1031" s="14"/>
      <c r="L1031" s="14"/>
      <c r="M1031" s="141"/>
      <c r="N1031" s="14"/>
      <c r="O1031" s="14"/>
      <c r="P1031" s="14"/>
      <c r="Q1031" s="14"/>
      <c r="R1031" s="14"/>
      <c r="S1031" s="14"/>
      <c r="T1031" s="14"/>
      <c r="U1031" s="14"/>
      <c r="V1031" s="14"/>
      <c r="W1031" s="14"/>
      <c r="X1031" s="14"/>
      <c r="Y1031" s="142" t="n">
        <v>0</v>
      </c>
    </row>
    <row r="1032" customFormat="false" ht="15" hidden="false" customHeight="false" outlineLevel="0" collapsed="false">
      <c r="A1032" s="8"/>
      <c r="B1032" s="8"/>
      <c r="C1032" s="143" t="s">
        <v>1335</v>
      </c>
      <c r="D1032" s="8"/>
      <c r="E1032" s="8"/>
      <c r="F1032" s="8"/>
      <c r="G1032" s="8"/>
      <c r="H1032" s="8"/>
      <c r="I1032" s="8"/>
      <c r="J1032" s="8"/>
      <c r="K1032" s="8"/>
      <c r="L1032" s="8"/>
      <c r="M1032" s="144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134" t="n">
        <v>0</v>
      </c>
    </row>
    <row r="1033" customFormat="false" ht="15" hidden="false" customHeight="false" outlineLevel="0" collapsed="false">
      <c r="A1033" s="14"/>
      <c r="B1033" s="14"/>
      <c r="C1033" s="48" t="s">
        <v>1336</v>
      </c>
      <c r="D1033" s="14"/>
      <c r="E1033" s="14"/>
      <c r="F1033" s="14"/>
      <c r="G1033" s="14"/>
      <c r="H1033" s="14"/>
      <c r="I1033" s="14"/>
      <c r="J1033" s="14"/>
      <c r="K1033" s="14"/>
      <c r="L1033" s="14"/>
      <c r="M1033" s="141"/>
      <c r="N1033" s="14"/>
      <c r="O1033" s="14"/>
      <c r="P1033" s="14"/>
      <c r="Q1033" s="14"/>
      <c r="R1033" s="14"/>
      <c r="S1033" s="14"/>
      <c r="T1033" s="14"/>
      <c r="U1033" s="14"/>
      <c r="V1033" s="14"/>
      <c r="W1033" s="14"/>
      <c r="X1033" s="14"/>
      <c r="Y1033" s="142" t="n">
        <v>0</v>
      </c>
    </row>
    <row r="1034" customFormat="false" ht="15" hidden="false" customHeight="false" outlineLevel="0" collapsed="false">
      <c r="A1034" s="8"/>
      <c r="B1034" s="8"/>
      <c r="C1034" s="143" t="s">
        <v>1337</v>
      </c>
      <c r="D1034" s="8"/>
      <c r="E1034" s="8"/>
      <c r="F1034" s="8"/>
      <c r="G1034" s="8"/>
      <c r="H1034" s="8"/>
      <c r="I1034" s="8"/>
      <c r="J1034" s="8"/>
      <c r="K1034" s="8"/>
      <c r="L1034" s="8"/>
      <c r="M1034" s="144"/>
      <c r="N1034" s="8"/>
      <c r="O1034" s="8"/>
      <c r="P1034" s="8"/>
      <c r="Q1034" s="8"/>
      <c r="R1034" s="8"/>
      <c r="S1034" s="8"/>
      <c r="T1034" s="8"/>
      <c r="U1034" s="8"/>
      <c r="V1034" s="8"/>
      <c r="W1034" s="8"/>
      <c r="X1034" s="8"/>
      <c r="Y1034" s="134" t="n">
        <v>0</v>
      </c>
    </row>
    <row r="1035" customFormat="false" ht="15" hidden="false" customHeight="false" outlineLevel="0" collapsed="false">
      <c r="A1035" s="14"/>
      <c r="B1035" s="14"/>
      <c r="C1035" s="48" t="s">
        <v>1338</v>
      </c>
      <c r="D1035" s="14"/>
      <c r="E1035" s="14"/>
      <c r="F1035" s="14"/>
      <c r="G1035" s="14"/>
      <c r="H1035" s="14"/>
      <c r="I1035" s="14"/>
      <c r="J1035" s="14"/>
      <c r="K1035" s="14"/>
      <c r="L1035" s="14"/>
      <c r="M1035" s="141"/>
      <c r="N1035" s="14"/>
      <c r="O1035" s="14"/>
      <c r="P1035" s="14"/>
      <c r="Q1035" s="14"/>
      <c r="R1035" s="14"/>
      <c r="S1035" s="14"/>
      <c r="T1035" s="14"/>
      <c r="U1035" s="14"/>
      <c r="V1035" s="14"/>
      <c r="W1035" s="14"/>
      <c r="X1035" s="14"/>
      <c r="Y1035" s="142" t="n">
        <v>0</v>
      </c>
    </row>
    <row r="1036" customFormat="false" ht="15" hidden="false" customHeight="false" outlineLevel="0" collapsed="false">
      <c r="A1036" s="8"/>
      <c r="B1036" s="8"/>
      <c r="C1036" s="143" t="s">
        <v>1339</v>
      </c>
      <c r="D1036" s="8"/>
      <c r="E1036" s="8"/>
      <c r="F1036" s="8"/>
      <c r="G1036" s="8"/>
      <c r="H1036" s="8"/>
      <c r="I1036" s="8"/>
      <c r="J1036" s="8"/>
      <c r="K1036" s="8"/>
      <c r="L1036" s="8"/>
      <c r="M1036" s="144"/>
      <c r="N1036" s="8"/>
      <c r="O1036" s="8"/>
      <c r="P1036" s="8"/>
      <c r="Q1036" s="8"/>
      <c r="R1036" s="8"/>
      <c r="S1036" s="8"/>
      <c r="T1036" s="8"/>
      <c r="U1036" s="8"/>
      <c r="V1036" s="8"/>
      <c r="W1036" s="8"/>
      <c r="X1036" s="8"/>
      <c r="Y1036" s="134" t="n">
        <v>0</v>
      </c>
    </row>
    <row r="1037" customFormat="false" ht="15" hidden="false" customHeight="false" outlineLevel="0" collapsed="false">
      <c r="A1037" s="14"/>
      <c r="B1037" s="14"/>
      <c r="C1037" s="48" t="s">
        <v>1340</v>
      </c>
      <c r="D1037" s="14"/>
      <c r="E1037" s="14"/>
      <c r="F1037" s="14"/>
      <c r="G1037" s="14"/>
      <c r="H1037" s="14"/>
      <c r="I1037" s="14"/>
      <c r="J1037" s="14"/>
      <c r="K1037" s="14"/>
      <c r="L1037" s="14"/>
      <c r="M1037" s="141"/>
      <c r="N1037" s="14"/>
      <c r="O1037" s="14"/>
      <c r="P1037" s="14"/>
      <c r="Q1037" s="14"/>
      <c r="R1037" s="14"/>
      <c r="S1037" s="14"/>
      <c r="T1037" s="14"/>
      <c r="U1037" s="14"/>
      <c r="V1037" s="14"/>
      <c r="W1037" s="14"/>
      <c r="X1037" s="14"/>
      <c r="Y1037" s="142" t="n">
        <v>0</v>
      </c>
    </row>
    <row r="1038" customFormat="false" ht="15.75" hidden="false" customHeight="false" outlineLevel="0" collapsed="false">
      <c r="A1038" s="8"/>
      <c r="B1038" s="8"/>
      <c r="C1038" s="143" t="s">
        <v>1341</v>
      </c>
      <c r="D1038" s="8"/>
      <c r="E1038" s="8"/>
      <c r="F1038" s="8"/>
      <c r="G1038" s="8"/>
      <c r="H1038" s="8"/>
      <c r="I1038" s="8"/>
      <c r="J1038" s="8"/>
      <c r="K1038" s="8"/>
      <c r="L1038" s="8"/>
      <c r="M1038" s="144"/>
      <c r="N1038" s="8"/>
      <c r="O1038" s="8"/>
      <c r="P1038" s="8"/>
      <c r="Q1038" s="8"/>
      <c r="R1038" s="8"/>
      <c r="S1038" s="8"/>
      <c r="T1038" s="8"/>
      <c r="U1038" s="146"/>
      <c r="V1038" s="8"/>
      <c r="W1038" s="146"/>
      <c r="X1038" s="8"/>
      <c r="Y1038" s="135" t="n">
        <v>0</v>
      </c>
    </row>
    <row r="1039" customFormat="false" ht="15" hidden="false" customHeight="false" outlineLevel="0" collapsed="false">
      <c r="A1039" s="8"/>
      <c r="B1039" s="143" t="s">
        <v>1342</v>
      </c>
      <c r="C1039" s="8"/>
      <c r="D1039" s="8"/>
      <c r="E1039" s="8"/>
      <c r="F1039" s="8"/>
      <c r="G1039" s="8"/>
      <c r="H1039" s="8"/>
      <c r="I1039" s="8"/>
      <c r="J1039" s="8"/>
      <c r="K1039" s="8"/>
      <c r="L1039" s="8"/>
      <c r="M1039" s="144"/>
      <c r="N1039" s="8"/>
      <c r="O1039" s="8"/>
      <c r="P1039" s="8"/>
      <c r="Q1039" s="8"/>
      <c r="R1039" s="8"/>
      <c r="S1039" s="8"/>
      <c r="T1039" s="8"/>
      <c r="U1039" s="8"/>
      <c r="V1039" s="8"/>
      <c r="W1039" s="8"/>
      <c r="X1039" s="8"/>
      <c r="Y1039" s="134" t="n">
        <v>0</v>
      </c>
    </row>
    <row r="1040" customFormat="false" ht="15" hidden="false" customHeight="false" outlineLevel="0" collapsed="false">
      <c r="A1040" s="14"/>
      <c r="B1040" s="48" t="s">
        <v>1343</v>
      </c>
      <c r="C1040" s="14"/>
      <c r="D1040" s="14"/>
      <c r="E1040" s="14"/>
      <c r="F1040" s="14"/>
      <c r="G1040" s="14"/>
      <c r="H1040" s="14"/>
      <c r="I1040" s="14"/>
      <c r="J1040" s="14"/>
      <c r="K1040" s="14"/>
      <c r="L1040" s="14"/>
      <c r="M1040" s="141"/>
      <c r="N1040" s="14"/>
      <c r="O1040" s="14"/>
      <c r="P1040" s="14"/>
      <c r="Q1040" s="14"/>
      <c r="R1040" s="14"/>
      <c r="S1040" s="14"/>
      <c r="T1040" s="14"/>
      <c r="U1040" s="14"/>
      <c r="V1040" s="14"/>
      <c r="W1040" s="14"/>
      <c r="X1040" s="14"/>
      <c r="Y1040" s="142" t="n">
        <v>0</v>
      </c>
    </row>
    <row r="1041" customFormat="false" ht="15" hidden="false" customHeight="false" outlineLevel="0" collapsed="false">
      <c r="A1041" s="14"/>
      <c r="B1041" s="14"/>
      <c r="C1041" s="48" t="s">
        <v>1344</v>
      </c>
      <c r="D1041" s="14"/>
      <c r="E1041" s="14"/>
      <c r="F1041" s="14"/>
      <c r="G1041" s="14"/>
      <c r="H1041" s="14"/>
      <c r="I1041" s="14"/>
      <c r="J1041" s="14"/>
      <c r="K1041" s="14"/>
      <c r="L1041" s="14"/>
      <c r="M1041" s="141"/>
      <c r="N1041" s="14"/>
      <c r="O1041" s="14"/>
      <c r="P1041" s="14"/>
      <c r="Q1041" s="14"/>
      <c r="R1041" s="14"/>
      <c r="S1041" s="14"/>
      <c r="T1041" s="14"/>
      <c r="U1041" s="14"/>
      <c r="V1041" s="14"/>
      <c r="W1041" s="14"/>
      <c r="X1041" s="14"/>
      <c r="Y1041" s="142" t="n">
        <v>0</v>
      </c>
    </row>
    <row r="1042" customFormat="false" ht="15" hidden="false" customHeight="false" outlineLevel="0" collapsed="false">
      <c r="A1042" s="8"/>
      <c r="B1042" s="8"/>
      <c r="C1042" s="143" t="s">
        <v>1345</v>
      </c>
      <c r="D1042" s="8"/>
      <c r="E1042" s="8"/>
      <c r="F1042" s="8"/>
      <c r="G1042" s="8"/>
      <c r="H1042" s="8"/>
      <c r="I1042" s="8"/>
      <c r="J1042" s="8"/>
      <c r="K1042" s="8"/>
      <c r="L1042" s="8"/>
      <c r="M1042" s="144"/>
      <c r="N1042" s="8"/>
      <c r="O1042" s="8"/>
      <c r="P1042" s="8"/>
      <c r="Q1042" s="8"/>
      <c r="R1042" s="8"/>
      <c r="S1042" s="8"/>
      <c r="T1042" s="8"/>
      <c r="U1042" s="8"/>
      <c r="V1042" s="8"/>
      <c r="W1042" s="8"/>
      <c r="X1042" s="8"/>
      <c r="Y1042" s="134" t="n">
        <v>0</v>
      </c>
    </row>
    <row r="1043" customFormat="false" ht="15" hidden="false" customHeight="false" outlineLevel="0" collapsed="false">
      <c r="A1043" s="14"/>
      <c r="B1043" s="14"/>
      <c r="C1043" s="48" t="s">
        <v>1346</v>
      </c>
      <c r="D1043" s="14"/>
      <c r="E1043" s="14"/>
      <c r="F1043" s="14"/>
      <c r="G1043" s="14"/>
      <c r="H1043" s="14"/>
      <c r="I1043" s="14"/>
      <c r="J1043" s="14"/>
      <c r="K1043" s="14"/>
      <c r="L1043" s="14"/>
      <c r="M1043" s="141"/>
      <c r="N1043" s="14"/>
      <c r="O1043" s="14"/>
      <c r="P1043" s="14"/>
      <c r="Q1043" s="14"/>
      <c r="R1043" s="14"/>
      <c r="S1043" s="14"/>
      <c r="T1043" s="14"/>
      <c r="U1043" s="14"/>
      <c r="V1043" s="14"/>
      <c r="W1043" s="14"/>
      <c r="X1043" s="14"/>
      <c r="Y1043" s="142" t="n">
        <v>0</v>
      </c>
    </row>
    <row r="1044" customFormat="false" ht="15" hidden="false" customHeight="false" outlineLevel="0" collapsed="false">
      <c r="A1044" s="8"/>
      <c r="B1044" s="8"/>
      <c r="C1044" s="143" t="s">
        <v>1347</v>
      </c>
      <c r="D1044" s="8"/>
      <c r="E1044" s="8"/>
      <c r="F1044" s="8"/>
      <c r="G1044" s="8"/>
      <c r="H1044" s="8"/>
      <c r="I1044" s="8"/>
      <c r="J1044" s="8"/>
      <c r="K1044" s="8"/>
      <c r="L1044" s="8"/>
      <c r="M1044" s="144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134" t="n">
        <v>0</v>
      </c>
    </row>
    <row r="1045" customFormat="false" ht="15" hidden="false" customHeight="false" outlineLevel="0" collapsed="false">
      <c r="A1045" s="14"/>
      <c r="B1045" s="14"/>
      <c r="C1045" s="48" t="s">
        <v>1348</v>
      </c>
      <c r="D1045" s="14"/>
      <c r="E1045" s="14"/>
      <c r="F1045" s="14"/>
      <c r="G1045" s="14"/>
      <c r="H1045" s="14"/>
      <c r="I1045" s="14"/>
      <c r="J1045" s="14"/>
      <c r="K1045" s="14"/>
      <c r="L1045" s="14"/>
      <c r="M1045" s="141"/>
      <c r="N1045" s="14"/>
      <c r="O1045" s="14"/>
      <c r="P1045" s="14"/>
      <c r="Q1045" s="14"/>
      <c r="R1045" s="14"/>
      <c r="S1045" s="14"/>
      <c r="T1045" s="14"/>
      <c r="U1045" s="14"/>
      <c r="V1045" s="14"/>
      <c r="W1045" s="14"/>
      <c r="X1045" s="14"/>
      <c r="Y1045" s="142" t="n">
        <v>0</v>
      </c>
    </row>
    <row r="1046" customFormat="false" ht="15" hidden="false" customHeight="false" outlineLevel="0" collapsed="false">
      <c r="A1046" s="8"/>
      <c r="B1046" s="8"/>
      <c r="C1046" s="143" t="s">
        <v>1349</v>
      </c>
      <c r="D1046" s="8"/>
      <c r="E1046" s="8"/>
      <c r="F1046" s="8"/>
      <c r="G1046" s="8"/>
      <c r="H1046" s="8"/>
      <c r="I1046" s="8"/>
      <c r="J1046" s="8"/>
      <c r="K1046" s="8"/>
      <c r="L1046" s="8"/>
      <c r="M1046" s="144"/>
      <c r="N1046" s="8"/>
      <c r="O1046" s="8"/>
      <c r="P1046" s="8"/>
      <c r="Q1046" s="8"/>
      <c r="R1046" s="8"/>
      <c r="S1046" s="8"/>
      <c r="T1046" s="8"/>
      <c r="U1046" s="8"/>
      <c r="V1046" s="8"/>
      <c r="W1046" s="8"/>
      <c r="X1046" s="8"/>
      <c r="Y1046" s="134" t="n">
        <v>0</v>
      </c>
    </row>
    <row r="1047" customFormat="false" ht="15" hidden="false" customHeight="false" outlineLevel="0" collapsed="false">
      <c r="A1047" s="14"/>
      <c r="B1047" s="14"/>
      <c r="C1047" s="48" t="s">
        <v>1350</v>
      </c>
      <c r="D1047" s="14"/>
      <c r="E1047" s="14"/>
      <c r="F1047" s="14"/>
      <c r="G1047" s="14"/>
      <c r="H1047" s="14"/>
      <c r="I1047" s="14"/>
      <c r="J1047" s="14"/>
      <c r="K1047" s="14"/>
      <c r="L1047" s="14"/>
      <c r="M1047" s="141"/>
      <c r="N1047" s="14"/>
      <c r="O1047" s="14"/>
      <c r="P1047" s="14"/>
      <c r="Q1047" s="14"/>
      <c r="R1047" s="14"/>
      <c r="S1047" s="14"/>
      <c r="T1047" s="14"/>
      <c r="U1047" s="14"/>
      <c r="V1047" s="14"/>
      <c r="W1047" s="14"/>
      <c r="X1047" s="14"/>
      <c r="Y1047" s="142" t="n">
        <v>0</v>
      </c>
    </row>
    <row r="1048" customFormat="false" ht="15" hidden="false" customHeight="false" outlineLevel="0" collapsed="false">
      <c r="A1048" s="8"/>
      <c r="B1048" s="8"/>
      <c r="C1048" s="143" t="s">
        <v>1351</v>
      </c>
      <c r="D1048" s="8"/>
      <c r="E1048" s="8"/>
      <c r="F1048" s="8"/>
      <c r="G1048" s="8"/>
      <c r="H1048" s="8"/>
      <c r="I1048" s="8"/>
      <c r="J1048" s="8"/>
      <c r="K1048" s="8"/>
      <c r="L1048" s="8"/>
      <c r="M1048" s="144"/>
      <c r="N1048" s="8"/>
      <c r="O1048" s="8"/>
      <c r="P1048" s="8"/>
      <c r="Q1048" s="8"/>
      <c r="R1048" s="8"/>
      <c r="S1048" s="8"/>
      <c r="T1048" s="8"/>
      <c r="U1048" s="8"/>
      <c r="V1048" s="8"/>
      <c r="W1048" s="8"/>
      <c r="X1048" s="8"/>
      <c r="Y1048" s="134" t="n">
        <v>0</v>
      </c>
    </row>
    <row r="1049" customFormat="false" ht="15" hidden="false" customHeight="false" outlineLevel="0" collapsed="false">
      <c r="A1049" s="14"/>
      <c r="B1049" s="14"/>
      <c r="C1049" s="48" t="s">
        <v>1352</v>
      </c>
      <c r="D1049" s="14"/>
      <c r="E1049" s="14"/>
      <c r="F1049" s="14"/>
      <c r="G1049" s="14"/>
      <c r="H1049" s="14"/>
      <c r="I1049" s="14"/>
      <c r="J1049" s="14"/>
      <c r="K1049" s="14"/>
      <c r="L1049" s="14"/>
      <c r="M1049" s="141"/>
      <c r="N1049" s="14"/>
      <c r="O1049" s="14"/>
      <c r="P1049" s="14"/>
      <c r="Q1049" s="14"/>
      <c r="R1049" s="14"/>
      <c r="S1049" s="14"/>
      <c r="T1049" s="14"/>
      <c r="U1049" s="14"/>
      <c r="V1049" s="14"/>
      <c r="W1049" s="14"/>
      <c r="X1049" s="14"/>
      <c r="Y1049" s="142" t="n">
        <v>0</v>
      </c>
    </row>
    <row r="1050" customFormat="false" ht="15" hidden="false" customHeight="false" outlineLevel="0" collapsed="false">
      <c r="A1050" s="8"/>
      <c r="B1050" s="8"/>
      <c r="C1050" s="143" t="s">
        <v>1353</v>
      </c>
      <c r="D1050" s="8"/>
      <c r="E1050" s="8"/>
      <c r="F1050" s="8"/>
      <c r="G1050" s="8"/>
      <c r="H1050" s="8"/>
      <c r="I1050" s="8"/>
      <c r="J1050" s="8"/>
      <c r="K1050" s="8"/>
      <c r="L1050" s="8"/>
      <c r="M1050" s="144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134" t="n">
        <v>0</v>
      </c>
    </row>
    <row r="1051" customFormat="false" ht="15" hidden="false" customHeight="false" outlineLevel="0" collapsed="false">
      <c r="A1051" s="14"/>
      <c r="B1051" s="14"/>
      <c r="C1051" s="48" t="s">
        <v>1354</v>
      </c>
      <c r="D1051" s="14"/>
      <c r="E1051" s="14"/>
      <c r="F1051" s="14"/>
      <c r="G1051" s="14"/>
      <c r="H1051" s="14"/>
      <c r="I1051" s="14"/>
      <c r="J1051" s="14"/>
      <c r="K1051" s="14"/>
      <c r="L1051" s="14"/>
      <c r="M1051" s="141"/>
      <c r="N1051" s="14"/>
      <c r="O1051" s="14"/>
      <c r="P1051" s="14"/>
      <c r="Q1051" s="14"/>
      <c r="R1051" s="14"/>
      <c r="S1051" s="14"/>
      <c r="T1051" s="14"/>
      <c r="U1051" s="14"/>
      <c r="V1051" s="14"/>
      <c r="W1051" s="14"/>
      <c r="X1051" s="14"/>
      <c r="Y1051" s="142" t="n">
        <v>0</v>
      </c>
    </row>
    <row r="1052" customFormat="false" ht="15" hidden="false" customHeight="false" outlineLevel="0" collapsed="false">
      <c r="A1052" s="8"/>
      <c r="B1052" s="8"/>
      <c r="C1052" s="143" t="s">
        <v>1355</v>
      </c>
      <c r="D1052" s="8"/>
      <c r="E1052" s="8"/>
      <c r="F1052" s="8"/>
      <c r="G1052" s="8"/>
      <c r="H1052" s="8"/>
      <c r="I1052" s="8"/>
      <c r="J1052" s="8"/>
      <c r="K1052" s="8"/>
      <c r="L1052" s="8"/>
      <c r="M1052" s="144"/>
      <c r="N1052" s="8"/>
      <c r="O1052" s="8"/>
      <c r="P1052" s="8"/>
      <c r="Q1052" s="8"/>
      <c r="R1052" s="8"/>
      <c r="S1052" s="8"/>
      <c r="T1052" s="8"/>
      <c r="U1052" s="8"/>
      <c r="V1052" s="8"/>
      <c r="W1052" s="8"/>
      <c r="X1052" s="8"/>
      <c r="Y1052" s="134" t="n">
        <v>0</v>
      </c>
    </row>
    <row r="1053" customFormat="false" ht="15" hidden="false" customHeight="false" outlineLevel="0" collapsed="false">
      <c r="A1053" s="14"/>
      <c r="B1053" s="14"/>
      <c r="C1053" s="48" t="s">
        <v>1356</v>
      </c>
      <c r="D1053" s="14"/>
      <c r="E1053" s="14"/>
      <c r="F1053" s="14"/>
      <c r="G1053" s="14"/>
      <c r="H1053" s="14"/>
      <c r="I1053" s="14"/>
      <c r="J1053" s="14"/>
      <c r="K1053" s="14"/>
      <c r="L1053" s="14"/>
      <c r="M1053" s="141"/>
      <c r="N1053" s="14"/>
      <c r="O1053" s="14"/>
      <c r="P1053" s="14"/>
      <c r="Q1053" s="14"/>
      <c r="R1053" s="14"/>
      <c r="S1053" s="14"/>
      <c r="T1053" s="14"/>
      <c r="U1053" s="14"/>
      <c r="V1053" s="14"/>
      <c r="W1053" s="14"/>
      <c r="X1053" s="14"/>
      <c r="Y1053" s="142" t="n">
        <v>0</v>
      </c>
    </row>
    <row r="1054" customFormat="false" ht="15" hidden="false" customHeight="false" outlineLevel="0" collapsed="false">
      <c r="A1054" s="8"/>
      <c r="B1054" s="8"/>
      <c r="C1054" s="143" t="s">
        <v>1357</v>
      </c>
      <c r="D1054" s="8"/>
      <c r="E1054" s="8"/>
      <c r="F1054" s="8"/>
      <c r="G1054" s="8"/>
      <c r="H1054" s="8"/>
      <c r="I1054" s="8"/>
      <c r="J1054" s="8"/>
      <c r="K1054" s="8"/>
      <c r="L1054" s="8"/>
      <c r="M1054" s="144"/>
      <c r="N1054" s="8"/>
      <c r="O1054" s="8"/>
      <c r="P1054" s="8"/>
      <c r="Q1054" s="8"/>
      <c r="R1054" s="8"/>
      <c r="S1054" s="8"/>
      <c r="T1054" s="8"/>
      <c r="U1054" s="8"/>
      <c r="V1054" s="8"/>
      <c r="W1054" s="8"/>
      <c r="X1054" s="8"/>
      <c r="Y1054" s="134" t="n">
        <v>0</v>
      </c>
    </row>
    <row r="1055" customFormat="false" ht="15" hidden="false" customHeight="false" outlineLevel="0" collapsed="false">
      <c r="A1055" s="14"/>
      <c r="B1055" s="14"/>
      <c r="C1055" s="48" t="s">
        <v>1358</v>
      </c>
      <c r="D1055" s="14"/>
      <c r="E1055" s="14"/>
      <c r="F1055" s="14"/>
      <c r="G1055" s="14"/>
      <c r="H1055" s="14"/>
      <c r="I1055" s="14"/>
      <c r="J1055" s="14"/>
      <c r="K1055" s="14"/>
      <c r="L1055" s="14"/>
      <c r="M1055" s="141"/>
      <c r="N1055" s="14"/>
      <c r="O1055" s="14"/>
      <c r="P1055" s="14"/>
      <c r="Q1055" s="14"/>
      <c r="R1055" s="14"/>
      <c r="S1055" s="14"/>
      <c r="T1055" s="14"/>
      <c r="U1055" s="14"/>
      <c r="V1055" s="14"/>
      <c r="W1055" s="14"/>
      <c r="X1055" s="14"/>
      <c r="Y1055" s="142" t="n">
        <v>0</v>
      </c>
    </row>
    <row r="1056" customFormat="false" ht="15" hidden="false" customHeight="false" outlineLevel="0" collapsed="false">
      <c r="A1056" s="8"/>
      <c r="B1056" s="8"/>
      <c r="C1056" s="143" t="s">
        <v>1359</v>
      </c>
      <c r="D1056" s="8"/>
      <c r="E1056" s="8"/>
      <c r="F1056" s="8"/>
      <c r="G1056" s="8"/>
      <c r="H1056" s="8"/>
      <c r="I1056" s="8"/>
      <c r="J1056" s="8"/>
      <c r="K1056" s="8"/>
      <c r="L1056" s="8"/>
      <c r="M1056" s="144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134" t="n">
        <v>0</v>
      </c>
    </row>
    <row r="1057" customFormat="false" ht="15" hidden="false" customHeight="false" outlineLevel="0" collapsed="false">
      <c r="A1057" s="14"/>
      <c r="B1057" s="14"/>
      <c r="C1057" s="48" t="s">
        <v>1360</v>
      </c>
      <c r="D1057" s="14"/>
      <c r="E1057" s="14"/>
      <c r="F1057" s="14"/>
      <c r="G1057" s="14"/>
      <c r="H1057" s="14"/>
      <c r="I1057" s="14"/>
      <c r="J1057" s="14"/>
      <c r="K1057" s="14"/>
      <c r="L1057" s="14"/>
      <c r="M1057" s="141"/>
      <c r="N1057" s="14"/>
      <c r="O1057" s="14"/>
      <c r="P1057" s="14"/>
      <c r="Q1057" s="14"/>
      <c r="R1057" s="14"/>
      <c r="S1057" s="14"/>
      <c r="T1057" s="14"/>
      <c r="U1057" s="14"/>
      <c r="V1057" s="14"/>
      <c r="W1057" s="14"/>
      <c r="X1057" s="14"/>
      <c r="Y1057" s="142" t="n">
        <v>0</v>
      </c>
    </row>
    <row r="1058" customFormat="false" ht="15" hidden="false" customHeight="false" outlineLevel="0" collapsed="false">
      <c r="A1058" s="8"/>
      <c r="B1058" s="8"/>
      <c r="C1058" s="143" t="s">
        <v>1361</v>
      </c>
      <c r="D1058" s="8"/>
      <c r="E1058" s="8"/>
      <c r="F1058" s="8"/>
      <c r="G1058" s="8"/>
      <c r="H1058" s="8"/>
      <c r="I1058" s="8"/>
      <c r="J1058" s="8"/>
      <c r="K1058" s="8"/>
      <c r="L1058" s="8"/>
      <c r="M1058" s="144"/>
      <c r="N1058" s="8"/>
      <c r="O1058" s="8"/>
      <c r="P1058" s="8"/>
      <c r="Q1058" s="8"/>
      <c r="R1058" s="8"/>
      <c r="S1058" s="8"/>
      <c r="T1058" s="8"/>
      <c r="U1058" s="8"/>
      <c r="V1058" s="8"/>
      <c r="W1058" s="8"/>
      <c r="X1058" s="8"/>
      <c r="Y1058" s="134" t="n">
        <v>0</v>
      </c>
    </row>
    <row r="1059" customFormat="false" ht="15" hidden="false" customHeight="false" outlineLevel="0" collapsed="false">
      <c r="A1059" s="14"/>
      <c r="B1059" s="14"/>
      <c r="C1059" s="48" t="s">
        <v>1362</v>
      </c>
      <c r="D1059" s="14"/>
      <c r="E1059" s="14"/>
      <c r="F1059" s="14"/>
      <c r="G1059" s="14"/>
      <c r="H1059" s="14"/>
      <c r="I1059" s="14"/>
      <c r="J1059" s="14"/>
      <c r="K1059" s="14"/>
      <c r="L1059" s="14"/>
      <c r="M1059" s="141"/>
      <c r="N1059" s="14"/>
      <c r="O1059" s="14"/>
      <c r="P1059" s="14"/>
      <c r="Q1059" s="14"/>
      <c r="R1059" s="14"/>
      <c r="S1059" s="14"/>
      <c r="T1059" s="14"/>
      <c r="U1059" s="14"/>
      <c r="V1059" s="14"/>
      <c r="W1059" s="14"/>
      <c r="X1059" s="14"/>
      <c r="Y1059" s="142" t="n">
        <v>0</v>
      </c>
    </row>
    <row r="1060" customFormat="false" ht="15" hidden="false" customHeight="false" outlineLevel="0" collapsed="false">
      <c r="A1060" s="8"/>
      <c r="B1060" s="8"/>
      <c r="C1060" s="143" t="s">
        <v>1363</v>
      </c>
      <c r="D1060" s="8"/>
      <c r="E1060" s="8"/>
      <c r="F1060" s="8"/>
      <c r="G1060" s="8"/>
      <c r="H1060" s="8"/>
      <c r="I1060" s="8"/>
      <c r="J1060" s="8"/>
      <c r="K1060" s="8"/>
      <c r="L1060" s="8"/>
      <c r="M1060" s="144"/>
      <c r="N1060" s="8"/>
      <c r="O1060" s="8"/>
      <c r="P1060" s="8"/>
      <c r="Q1060" s="8"/>
      <c r="R1060" s="8"/>
      <c r="S1060" s="8"/>
      <c r="T1060" s="8"/>
      <c r="U1060" s="8"/>
      <c r="V1060" s="8"/>
      <c r="W1060" s="8"/>
      <c r="X1060" s="8"/>
      <c r="Y1060" s="134" t="n">
        <v>0</v>
      </c>
    </row>
    <row r="1061" customFormat="false" ht="15" hidden="false" customHeight="false" outlineLevel="0" collapsed="false">
      <c r="A1061" s="14"/>
      <c r="B1061" s="14"/>
      <c r="C1061" s="48" t="s">
        <v>1364</v>
      </c>
      <c r="D1061" s="14"/>
      <c r="E1061" s="14"/>
      <c r="F1061" s="14"/>
      <c r="G1061" s="14"/>
      <c r="H1061" s="14"/>
      <c r="I1061" s="14"/>
      <c r="J1061" s="14"/>
      <c r="K1061" s="14"/>
      <c r="L1061" s="14"/>
      <c r="M1061" s="141"/>
      <c r="N1061" s="14"/>
      <c r="O1061" s="14"/>
      <c r="P1061" s="14"/>
      <c r="Q1061" s="14"/>
      <c r="R1061" s="14"/>
      <c r="S1061" s="14"/>
      <c r="T1061" s="14"/>
      <c r="U1061" s="14"/>
      <c r="V1061" s="14"/>
      <c r="W1061" s="14"/>
      <c r="X1061" s="14"/>
      <c r="Y1061" s="142" t="n">
        <v>0</v>
      </c>
    </row>
    <row r="1062" customFormat="false" ht="15.75" hidden="false" customHeight="false" outlineLevel="0" collapsed="false">
      <c r="A1062" s="8"/>
      <c r="B1062" s="8"/>
      <c r="C1062" s="143" t="s">
        <v>1365</v>
      </c>
      <c r="D1062" s="8"/>
      <c r="E1062" s="8"/>
      <c r="F1062" s="8"/>
      <c r="G1062" s="8"/>
      <c r="H1062" s="8"/>
      <c r="I1062" s="8"/>
      <c r="J1062" s="8"/>
      <c r="K1062" s="8"/>
      <c r="L1062" s="8"/>
      <c r="M1062" s="144"/>
      <c r="N1062" s="8"/>
      <c r="O1062" s="8"/>
      <c r="P1062" s="8"/>
      <c r="Q1062" s="8"/>
      <c r="R1062" s="8"/>
      <c r="S1062" s="8"/>
      <c r="T1062" s="8"/>
      <c r="U1062" s="146"/>
      <c r="V1062" s="8"/>
      <c r="W1062" s="146"/>
      <c r="X1062" s="8"/>
      <c r="Y1062" s="135" t="n">
        <v>0</v>
      </c>
    </row>
    <row r="1063" customFormat="false" ht="15" hidden="false" customHeight="false" outlineLevel="0" collapsed="false">
      <c r="A1063" s="8"/>
      <c r="B1063" s="143" t="s">
        <v>1366</v>
      </c>
      <c r="C1063" s="8"/>
      <c r="D1063" s="8"/>
      <c r="E1063" s="8"/>
      <c r="F1063" s="8"/>
      <c r="G1063" s="8"/>
      <c r="H1063" s="8"/>
      <c r="I1063" s="8"/>
      <c r="J1063" s="8"/>
      <c r="K1063" s="8"/>
      <c r="L1063" s="8"/>
      <c r="M1063" s="144"/>
      <c r="N1063" s="8"/>
      <c r="O1063" s="8"/>
      <c r="P1063" s="8"/>
      <c r="Q1063" s="8"/>
      <c r="R1063" s="8"/>
      <c r="S1063" s="8"/>
      <c r="T1063" s="8"/>
      <c r="U1063" s="8"/>
      <c r="V1063" s="8"/>
      <c r="W1063" s="8"/>
      <c r="X1063" s="8"/>
      <c r="Y1063" s="134" t="n">
        <v>0</v>
      </c>
    </row>
    <row r="1064" customFormat="false" ht="15" hidden="false" customHeight="false" outlineLevel="0" collapsed="false">
      <c r="A1064" s="14"/>
      <c r="B1064" s="48" t="s">
        <v>220</v>
      </c>
      <c r="C1064" s="14"/>
      <c r="D1064" s="14"/>
      <c r="E1064" s="14"/>
      <c r="F1064" s="14"/>
      <c r="G1064" s="14"/>
      <c r="H1064" s="14"/>
      <c r="I1064" s="14"/>
      <c r="J1064" s="14"/>
      <c r="K1064" s="14"/>
      <c r="L1064" s="14"/>
      <c r="M1064" s="141"/>
      <c r="N1064" s="14"/>
      <c r="O1064" s="14"/>
      <c r="P1064" s="14"/>
      <c r="Q1064" s="14"/>
      <c r="R1064" s="14"/>
      <c r="S1064" s="14"/>
      <c r="T1064" s="14"/>
      <c r="U1064" s="14"/>
      <c r="V1064" s="14"/>
      <c r="W1064" s="14"/>
      <c r="X1064" s="14"/>
      <c r="Y1064" s="142" t="n">
        <v>3637.51</v>
      </c>
    </row>
    <row r="1065" customFormat="false" ht="15" hidden="false" customHeight="false" outlineLevel="0" collapsed="false">
      <c r="A1065" s="14"/>
      <c r="B1065" s="14"/>
      <c r="C1065" s="48" t="s">
        <v>1367</v>
      </c>
      <c r="D1065" s="14"/>
      <c r="E1065" s="14"/>
      <c r="F1065" s="14"/>
      <c r="G1065" s="14"/>
      <c r="H1065" s="14"/>
      <c r="I1065" s="14"/>
      <c r="J1065" s="14"/>
      <c r="K1065" s="14"/>
      <c r="L1065" s="14"/>
      <c r="M1065" s="141"/>
      <c r="N1065" s="14"/>
      <c r="O1065" s="14"/>
      <c r="P1065" s="14"/>
      <c r="Q1065" s="14"/>
      <c r="R1065" s="14"/>
      <c r="S1065" s="14"/>
      <c r="T1065" s="14"/>
      <c r="U1065" s="14"/>
      <c r="V1065" s="14"/>
      <c r="W1065" s="14"/>
      <c r="X1065" s="14"/>
      <c r="Y1065" s="142" t="n">
        <v>0</v>
      </c>
    </row>
    <row r="1066" customFormat="false" ht="15" hidden="false" customHeight="false" outlineLevel="0" collapsed="false">
      <c r="A1066" s="8"/>
      <c r="B1066" s="8"/>
      <c r="C1066" s="143" t="s">
        <v>1368</v>
      </c>
      <c r="D1066" s="8"/>
      <c r="E1066" s="8"/>
      <c r="F1066" s="8"/>
      <c r="G1066" s="8"/>
      <c r="H1066" s="8"/>
      <c r="I1066" s="8"/>
      <c r="J1066" s="8"/>
      <c r="K1066" s="8"/>
      <c r="L1066" s="8"/>
      <c r="M1066" s="144"/>
      <c r="N1066" s="8"/>
      <c r="O1066" s="8"/>
      <c r="P1066" s="8"/>
      <c r="Q1066" s="8"/>
      <c r="R1066" s="8"/>
      <c r="S1066" s="8"/>
      <c r="T1066" s="8"/>
      <c r="U1066" s="8"/>
      <c r="V1066" s="8"/>
      <c r="W1066" s="8"/>
      <c r="X1066" s="8"/>
      <c r="Y1066" s="134" t="n">
        <v>0</v>
      </c>
    </row>
    <row r="1067" customFormat="false" ht="15" hidden="false" customHeight="false" outlineLevel="0" collapsed="false">
      <c r="A1067" s="14"/>
      <c r="B1067" s="14"/>
      <c r="C1067" s="48" t="s">
        <v>1369</v>
      </c>
      <c r="D1067" s="14"/>
      <c r="E1067" s="14"/>
      <c r="F1067" s="14"/>
      <c r="G1067" s="14"/>
      <c r="H1067" s="14"/>
      <c r="I1067" s="14"/>
      <c r="J1067" s="14"/>
      <c r="K1067" s="14"/>
      <c r="L1067" s="14"/>
      <c r="M1067" s="141"/>
      <c r="N1067" s="14"/>
      <c r="O1067" s="14"/>
      <c r="P1067" s="14"/>
      <c r="Q1067" s="14"/>
      <c r="R1067" s="14"/>
      <c r="S1067" s="14"/>
      <c r="T1067" s="14"/>
      <c r="U1067" s="14"/>
      <c r="V1067" s="14"/>
      <c r="W1067" s="14"/>
      <c r="X1067" s="14"/>
      <c r="Y1067" s="142" t="n">
        <v>0</v>
      </c>
    </row>
    <row r="1068" customFormat="false" ht="15" hidden="false" customHeight="false" outlineLevel="0" collapsed="false">
      <c r="A1068" s="8"/>
      <c r="B1068" s="8"/>
      <c r="C1068" s="143" t="s">
        <v>1370</v>
      </c>
      <c r="D1068" s="8"/>
      <c r="E1068" s="8"/>
      <c r="F1068" s="8"/>
      <c r="G1068" s="8"/>
      <c r="H1068" s="8"/>
      <c r="I1068" s="8"/>
      <c r="J1068" s="8"/>
      <c r="K1068" s="8"/>
      <c r="L1068" s="8"/>
      <c r="M1068" s="144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134" t="n">
        <v>0</v>
      </c>
    </row>
    <row r="1069" customFormat="false" ht="15" hidden="false" customHeight="false" outlineLevel="0" collapsed="false">
      <c r="A1069" s="14"/>
      <c r="B1069" s="14"/>
      <c r="C1069" s="48" t="s">
        <v>1371</v>
      </c>
      <c r="D1069" s="14"/>
      <c r="E1069" s="14"/>
      <c r="F1069" s="14"/>
      <c r="G1069" s="14"/>
      <c r="H1069" s="14"/>
      <c r="I1069" s="14"/>
      <c r="J1069" s="14"/>
      <c r="K1069" s="14"/>
      <c r="L1069" s="14"/>
      <c r="M1069" s="141"/>
      <c r="N1069" s="14"/>
      <c r="O1069" s="14"/>
      <c r="P1069" s="14"/>
      <c r="Q1069" s="14"/>
      <c r="R1069" s="14"/>
      <c r="S1069" s="14"/>
      <c r="T1069" s="14"/>
      <c r="U1069" s="14"/>
      <c r="V1069" s="14"/>
      <c r="W1069" s="14"/>
      <c r="X1069" s="14"/>
      <c r="Y1069" s="142" t="n">
        <v>0</v>
      </c>
    </row>
    <row r="1070" customFormat="false" ht="15" hidden="false" customHeight="false" outlineLevel="0" collapsed="false">
      <c r="A1070" s="8"/>
      <c r="B1070" s="8"/>
      <c r="C1070" s="143" t="s">
        <v>1372</v>
      </c>
      <c r="D1070" s="8"/>
      <c r="E1070" s="8"/>
      <c r="F1070" s="8"/>
      <c r="G1070" s="8"/>
      <c r="H1070" s="8"/>
      <c r="I1070" s="8"/>
      <c r="J1070" s="8"/>
      <c r="K1070" s="8"/>
      <c r="L1070" s="8"/>
      <c r="M1070" s="144"/>
      <c r="N1070" s="8"/>
      <c r="O1070" s="8"/>
      <c r="P1070" s="8"/>
      <c r="Q1070" s="8"/>
      <c r="R1070" s="8"/>
      <c r="S1070" s="8"/>
      <c r="T1070" s="8"/>
      <c r="U1070" s="8"/>
      <c r="V1070" s="8"/>
      <c r="W1070" s="8"/>
      <c r="X1070" s="8"/>
      <c r="Y1070" s="134" t="n">
        <v>0</v>
      </c>
    </row>
    <row r="1071" customFormat="false" ht="15" hidden="false" customHeight="false" outlineLevel="0" collapsed="false">
      <c r="A1071" s="14"/>
      <c r="B1071" s="14"/>
      <c r="C1071" s="48" t="s">
        <v>1373</v>
      </c>
      <c r="D1071" s="14"/>
      <c r="E1071" s="14"/>
      <c r="F1071" s="14"/>
      <c r="G1071" s="14"/>
      <c r="H1071" s="14"/>
      <c r="I1071" s="14"/>
      <c r="J1071" s="14"/>
      <c r="K1071" s="14"/>
      <c r="L1071" s="14"/>
      <c r="M1071" s="141"/>
      <c r="N1071" s="14"/>
      <c r="O1071" s="14"/>
      <c r="P1071" s="14"/>
      <c r="Q1071" s="14"/>
      <c r="R1071" s="14"/>
      <c r="S1071" s="14"/>
      <c r="T1071" s="14"/>
      <c r="U1071" s="14"/>
      <c r="V1071" s="14"/>
      <c r="W1071" s="14"/>
      <c r="X1071" s="14"/>
      <c r="Y1071" s="142" t="n">
        <v>0</v>
      </c>
    </row>
    <row r="1072" customFormat="false" ht="15" hidden="false" customHeight="false" outlineLevel="0" collapsed="false">
      <c r="A1072" s="8"/>
      <c r="B1072" s="8"/>
      <c r="C1072" s="143" t="s">
        <v>1374</v>
      </c>
      <c r="D1072" s="8"/>
      <c r="E1072" s="8"/>
      <c r="F1072" s="8"/>
      <c r="G1072" s="8"/>
      <c r="H1072" s="8"/>
      <c r="I1072" s="8"/>
      <c r="J1072" s="8"/>
      <c r="K1072" s="8"/>
      <c r="L1072" s="8"/>
      <c r="M1072" s="144"/>
      <c r="N1072" s="8"/>
      <c r="O1072" s="8"/>
      <c r="P1072" s="8"/>
      <c r="Q1072" s="8"/>
      <c r="R1072" s="8"/>
      <c r="S1072" s="8"/>
      <c r="T1072" s="8"/>
      <c r="U1072" s="8"/>
      <c r="V1072" s="8"/>
      <c r="W1072" s="8"/>
      <c r="X1072" s="8"/>
      <c r="Y1072" s="134" t="n">
        <v>0</v>
      </c>
    </row>
    <row r="1073" customFormat="false" ht="15" hidden="false" customHeight="false" outlineLevel="0" collapsed="false">
      <c r="A1073" s="14"/>
      <c r="B1073" s="14"/>
      <c r="C1073" s="48" t="s">
        <v>221</v>
      </c>
      <c r="D1073" s="14"/>
      <c r="E1073" s="14"/>
      <c r="F1073" s="14"/>
      <c r="G1073" s="14"/>
      <c r="H1073" s="14"/>
      <c r="I1073" s="14"/>
      <c r="J1073" s="14"/>
      <c r="K1073" s="14"/>
      <c r="L1073" s="14"/>
      <c r="M1073" s="141"/>
      <c r="N1073" s="14"/>
      <c r="O1073" s="14"/>
      <c r="P1073" s="14"/>
      <c r="Q1073" s="14"/>
      <c r="R1073" s="14"/>
      <c r="S1073" s="14"/>
      <c r="T1073" s="14"/>
      <c r="U1073" s="14"/>
      <c r="V1073" s="14"/>
      <c r="W1073" s="14"/>
      <c r="X1073" s="14"/>
      <c r="Y1073" s="142" t="n">
        <v>0</v>
      </c>
    </row>
    <row r="1074" customFormat="false" ht="15.75" hidden="false" customHeight="false" outlineLevel="0" collapsed="false">
      <c r="A1074" s="76"/>
      <c r="B1074" s="76"/>
      <c r="C1074" s="76"/>
      <c r="D1074" s="76"/>
      <c r="E1074" s="8"/>
      <c r="F1074" s="8"/>
      <c r="G1074" s="143" t="s">
        <v>839</v>
      </c>
      <c r="H1074" s="8"/>
      <c r="I1074" s="145" t="n">
        <v>43235</v>
      </c>
      <c r="J1074" s="8"/>
      <c r="K1074" s="143" t="s">
        <v>963</v>
      </c>
      <c r="L1074" s="8"/>
      <c r="M1074" s="144"/>
      <c r="N1074" s="8"/>
      <c r="O1074" s="143" t="s">
        <v>583</v>
      </c>
      <c r="P1074" s="8"/>
      <c r="Q1074" s="143" t="s">
        <v>1375</v>
      </c>
      <c r="R1074" s="8"/>
      <c r="S1074" s="143" t="s">
        <v>409</v>
      </c>
      <c r="T1074" s="8"/>
      <c r="U1074" s="135" t="n">
        <v>995</v>
      </c>
      <c r="V1074" s="8"/>
      <c r="W1074" s="146"/>
      <c r="X1074" s="8"/>
      <c r="Y1074" s="135" t="n">
        <v>995</v>
      </c>
    </row>
    <row r="1075" customFormat="false" ht="15" hidden="false" customHeight="false" outlineLevel="0" collapsed="false">
      <c r="A1075" s="8"/>
      <c r="B1075" s="8"/>
      <c r="C1075" s="143" t="s">
        <v>1376</v>
      </c>
      <c r="D1075" s="8"/>
      <c r="E1075" s="8"/>
      <c r="F1075" s="8"/>
      <c r="G1075" s="8"/>
      <c r="H1075" s="8"/>
      <c r="I1075" s="8"/>
      <c r="J1075" s="8"/>
      <c r="K1075" s="8"/>
      <c r="L1075" s="8"/>
      <c r="M1075" s="144"/>
      <c r="N1075" s="8"/>
      <c r="O1075" s="8"/>
      <c r="P1075" s="8"/>
      <c r="Q1075" s="8"/>
      <c r="R1075" s="8"/>
      <c r="S1075" s="8"/>
      <c r="T1075" s="8"/>
      <c r="U1075" s="134" t="n">
        <v>995</v>
      </c>
      <c r="V1075" s="8"/>
      <c r="W1075" s="134" t="n">
        <v>0</v>
      </c>
      <c r="X1075" s="8"/>
      <c r="Y1075" s="134" t="n">
        <v>995</v>
      </c>
    </row>
    <row r="1076" customFormat="false" ht="15" hidden="false" customHeight="false" outlineLevel="0" collapsed="false">
      <c r="A1076" s="14"/>
      <c r="B1076" s="14"/>
      <c r="C1076" s="48" t="s">
        <v>223</v>
      </c>
      <c r="D1076" s="14"/>
      <c r="E1076" s="14"/>
      <c r="F1076" s="14"/>
      <c r="G1076" s="14"/>
      <c r="H1076" s="14"/>
      <c r="I1076" s="14"/>
      <c r="J1076" s="14"/>
      <c r="K1076" s="14"/>
      <c r="L1076" s="14"/>
      <c r="M1076" s="141"/>
      <c r="N1076" s="14"/>
      <c r="O1076" s="14"/>
      <c r="P1076" s="14"/>
      <c r="Q1076" s="14"/>
      <c r="R1076" s="14"/>
      <c r="S1076" s="14"/>
      <c r="T1076" s="14"/>
      <c r="U1076" s="14"/>
      <c r="V1076" s="14"/>
      <c r="W1076" s="14"/>
      <c r="X1076" s="14"/>
      <c r="Y1076" s="142" t="n">
        <v>0</v>
      </c>
    </row>
    <row r="1077" customFormat="false" ht="15" hidden="false" customHeight="false" outlineLevel="0" collapsed="false">
      <c r="A1077" s="8"/>
      <c r="B1077" s="8"/>
      <c r="C1077" s="143" t="s">
        <v>1377</v>
      </c>
      <c r="D1077" s="8"/>
      <c r="E1077" s="8"/>
      <c r="F1077" s="8"/>
      <c r="G1077" s="8"/>
      <c r="H1077" s="8"/>
      <c r="I1077" s="8"/>
      <c r="J1077" s="8"/>
      <c r="K1077" s="8"/>
      <c r="L1077" s="8"/>
      <c r="M1077" s="144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134" t="n">
        <v>0</v>
      </c>
    </row>
    <row r="1078" customFormat="false" ht="15" hidden="false" customHeight="false" outlineLevel="0" collapsed="false">
      <c r="A1078" s="14"/>
      <c r="B1078" s="14"/>
      <c r="C1078" s="48" t="s">
        <v>224</v>
      </c>
      <c r="D1078" s="14"/>
      <c r="E1078" s="14"/>
      <c r="F1078" s="14"/>
      <c r="G1078" s="14"/>
      <c r="H1078" s="14"/>
      <c r="I1078" s="14"/>
      <c r="J1078" s="14"/>
      <c r="K1078" s="14"/>
      <c r="L1078" s="14"/>
      <c r="M1078" s="141"/>
      <c r="N1078" s="14"/>
      <c r="O1078" s="14"/>
      <c r="P1078" s="14"/>
      <c r="Q1078" s="14"/>
      <c r="R1078" s="14"/>
      <c r="S1078" s="14"/>
      <c r="T1078" s="14"/>
      <c r="U1078" s="14"/>
      <c r="V1078" s="14"/>
      <c r="W1078" s="14"/>
      <c r="X1078" s="14"/>
      <c r="Y1078" s="142" t="n">
        <v>0</v>
      </c>
    </row>
    <row r="1079" customFormat="false" ht="15" hidden="false" customHeight="false" outlineLevel="0" collapsed="false">
      <c r="A1079" s="8"/>
      <c r="B1079" s="8"/>
      <c r="C1079" s="143" t="s">
        <v>1378</v>
      </c>
      <c r="D1079" s="8"/>
      <c r="E1079" s="8"/>
      <c r="F1079" s="8"/>
      <c r="G1079" s="8"/>
      <c r="H1079" s="8"/>
      <c r="I1079" s="8"/>
      <c r="J1079" s="8"/>
      <c r="K1079" s="8"/>
      <c r="L1079" s="8"/>
      <c r="M1079" s="144"/>
      <c r="N1079" s="8"/>
      <c r="O1079" s="8"/>
      <c r="P1079" s="8"/>
      <c r="Q1079" s="8"/>
      <c r="R1079" s="8"/>
      <c r="S1079" s="8"/>
      <c r="T1079" s="8"/>
      <c r="U1079" s="8"/>
      <c r="V1079" s="8"/>
      <c r="W1079" s="8"/>
      <c r="X1079" s="8"/>
      <c r="Y1079" s="134" t="n">
        <v>0</v>
      </c>
    </row>
    <row r="1080" customFormat="false" ht="15" hidden="false" customHeight="false" outlineLevel="0" collapsed="false">
      <c r="A1080" s="14"/>
      <c r="B1080" s="14"/>
      <c r="C1080" s="48" t="s">
        <v>225</v>
      </c>
      <c r="D1080" s="14"/>
      <c r="E1080" s="14"/>
      <c r="F1080" s="14"/>
      <c r="G1080" s="14"/>
      <c r="H1080" s="14"/>
      <c r="I1080" s="14"/>
      <c r="J1080" s="14"/>
      <c r="K1080" s="14"/>
      <c r="L1080" s="14"/>
      <c r="M1080" s="141"/>
      <c r="N1080" s="14"/>
      <c r="O1080" s="14"/>
      <c r="P1080" s="14"/>
      <c r="Q1080" s="14"/>
      <c r="R1080" s="14"/>
      <c r="S1080" s="14"/>
      <c r="T1080" s="14"/>
      <c r="U1080" s="14"/>
      <c r="V1080" s="14"/>
      <c r="W1080" s="14"/>
      <c r="X1080" s="14"/>
      <c r="Y1080" s="142" t="n">
        <v>0</v>
      </c>
    </row>
    <row r="1081" customFormat="false" ht="15" hidden="false" customHeight="false" outlineLevel="0" collapsed="false">
      <c r="A1081" s="14"/>
      <c r="B1081" s="14"/>
      <c r="C1081" s="14"/>
      <c r="D1081" s="48" t="s">
        <v>1379</v>
      </c>
      <c r="E1081" s="14"/>
      <c r="F1081" s="14"/>
      <c r="G1081" s="14"/>
      <c r="H1081" s="14"/>
      <c r="I1081" s="14"/>
      <c r="J1081" s="14"/>
      <c r="K1081" s="14"/>
      <c r="L1081" s="14"/>
      <c r="M1081" s="141"/>
      <c r="N1081" s="14"/>
      <c r="O1081" s="14"/>
      <c r="P1081" s="14"/>
      <c r="Q1081" s="14"/>
      <c r="R1081" s="14"/>
      <c r="S1081" s="14"/>
      <c r="T1081" s="14"/>
      <c r="U1081" s="14"/>
      <c r="V1081" s="14"/>
      <c r="W1081" s="14"/>
      <c r="X1081" s="14"/>
      <c r="Y1081" s="142" t="n">
        <v>0</v>
      </c>
    </row>
    <row r="1082" customFormat="false" ht="15" hidden="false" customHeight="false" outlineLevel="0" collapsed="false">
      <c r="A1082" s="8"/>
      <c r="B1082" s="8"/>
      <c r="C1082" s="8"/>
      <c r="D1082" s="143" t="s">
        <v>1380</v>
      </c>
      <c r="E1082" s="8"/>
      <c r="F1082" s="8"/>
      <c r="G1082" s="8"/>
      <c r="H1082" s="8"/>
      <c r="I1082" s="8"/>
      <c r="J1082" s="8"/>
      <c r="K1082" s="8"/>
      <c r="L1082" s="8"/>
      <c r="M1082" s="144"/>
      <c r="N1082" s="8"/>
      <c r="O1082" s="8"/>
      <c r="P1082" s="8"/>
      <c r="Q1082" s="8"/>
      <c r="R1082" s="8"/>
      <c r="S1082" s="8"/>
      <c r="T1082" s="8"/>
      <c r="U1082" s="8"/>
      <c r="V1082" s="8"/>
      <c r="W1082" s="8"/>
      <c r="X1082" s="8"/>
      <c r="Y1082" s="134" t="n">
        <v>0</v>
      </c>
    </row>
    <row r="1083" customFormat="false" ht="15" hidden="false" customHeight="false" outlineLevel="0" collapsed="false">
      <c r="A1083" s="14"/>
      <c r="B1083" s="14"/>
      <c r="C1083" s="14"/>
      <c r="D1083" s="48" t="s">
        <v>226</v>
      </c>
      <c r="E1083" s="14"/>
      <c r="F1083" s="14"/>
      <c r="G1083" s="14"/>
      <c r="H1083" s="14"/>
      <c r="I1083" s="14"/>
      <c r="J1083" s="14"/>
      <c r="K1083" s="14"/>
      <c r="L1083" s="14"/>
      <c r="M1083" s="141"/>
      <c r="N1083" s="14"/>
      <c r="O1083" s="14"/>
      <c r="P1083" s="14"/>
      <c r="Q1083" s="14"/>
      <c r="R1083" s="14"/>
      <c r="S1083" s="14"/>
      <c r="T1083" s="14"/>
      <c r="U1083" s="14"/>
      <c r="V1083" s="14"/>
      <c r="W1083" s="14"/>
      <c r="X1083" s="14"/>
      <c r="Y1083" s="142" t="n">
        <v>0</v>
      </c>
    </row>
    <row r="1084" customFormat="false" ht="15" hidden="false" customHeight="false" outlineLevel="0" collapsed="false">
      <c r="A1084" s="8"/>
      <c r="B1084" s="8"/>
      <c r="C1084" s="8"/>
      <c r="D1084" s="143" t="s">
        <v>1381</v>
      </c>
      <c r="E1084" s="8"/>
      <c r="F1084" s="8"/>
      <c r="G1084" s="8"/>
      <c r="H1084" s="8"/>
      <c r="I1084" s="8"/>
      <c r="J1084" s="8"/>
      <c r="K1084" s="8"/>
      <c r="L1084" s="8"/>
      <c r="M1084" s="144"/>
      <c r="N1084" s="8"/>
      <c r="O1084" s="8"/>
      <c r="P1084" s="8"/>
      <c r="Q1084" s="8"/>
      <c r="R1084" s="8"/>
      <c r="S1084" s="8"/>
      <c r="T1084" s="8"/>
      <c r="U1084" s="8"/>
      <c r="V1084" s="8"/>
      <c r="W1084" s="8"/>
      <c r="X1084" s="8"/>
      <c r="Y1084" s="134" t="n">
        <v>0</v>
      </c>
    </row>
    <row r="1085" customFormat="false" ht="15" hidden="false" customHeight="false" outlineLevel="0" collapsed="false">
      <c r="A1085" s="14"/>
      <c r="B1085" s="14"/>
      <c r="C1085" s="14"/>
      <c r="D1085" s="48" t="s">
        <v>227</v>
      </c>
      <c r="E1085" s="14"/>
      <c r="F1085" s="14"/>
      <c r="G1085" s="14"/>
      <c r="H1085" s="14"/>
      <c r="I1085" s="14"/>
      <c r="J1085" s="14"/>
      <c r="K1085" s="14"/>
      <c r="L1085" s="14"/>
      <c r="M1085" s="141"/>
      <c r="N1085" s="14"/>
      <c r="O1085" s="14"/>
      <c r="P1085" s="14"/>
      <c r="Q1085" s="14"/>
      <c r="R1085" s="14"/>
      <c r="S1085" s="14"/>
      <c r="T1085" s="14"/>
      <c r="U1085" s="14"/>
      <c r="V1085" s="14"/>
      <c r="W1085" s="14"/>
      <c r="X1085" s="14"/>
      <c r="Y1085" s="142" t="n">
        <v>0</v>
      </c>
    </row>
    <row r="1086" customFormat="false" ht="15" hidden="false" customHeight="false" outlineLevel="0" collapsed="false">
      <c r="A1086" s="8"/>
      <c r="B1086" s="8"/>
      <c r="C1086" s="8"/>
      <c r="D1086" s="143" t="s">
        <v>1382</v>
      </c>
      <c r="E1086" s="8"/>
      <c r="F1086" s="8"/>
      <c r="G1086" s="8"/>
      <c r="H1086" s="8"/>
      <c r="I1086" s="8"/>
      <c r="J1086" s="8"/>
      <c r="K1086" s="8"/>
      <c r="L1086" s="8"/>
      <c r="M1086" s="144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134" t="n">
        <v>0</v>
      </c>
    </row>
    <row r="1087" customFormat="false" ht="15" hidden="false" customHeight="false" outlineLevel="0" collapsed="false">
      <c r="A1087" s="14"/>
      <c r="B1087" s="14"/>
      <c r="C1087" s="14"/>
      <c r="D1087" s="48" t="s">
        <v>228</v>
      </c>
      <c r="E1087" s="14"/>
      <c r="F1087" s="14"/>
      <c r="G1087" s="14"/>
      <c r="H1087" s="14"/>
      <c r="I1087" s="14"/>
      <c r="J1087" s="14"/>
      <c r="K1087" s="14"/>
      <c r="L1087" s="14"/>
      <c r="M1087" s="141"/>
      <c r="N1087" s="14"/>
      <c r="O1087" s="14"/>
      <c r="P1087" s="14"/>
      <c r="Q1087" s="14"/>
      <c r="R1087" s="14"/>
      <c r="S1087" s="14"/>
      <c r="T1087" s="14"/>
      <c r="U1087" s="14"/>
      <c r="V1087" s="14"/>
      <c r="W1087" s="14"/>
      <c r="X1087" s="14"/>
      <c r="Y1087" s="142" t="n">
        <v>0</v>
      </c>
    </row>
    <row r="1088" customFormat="false" ht="15" hidden="false" customHeight="false" outlineLevel="0" collapsed="false">
      <c r="A1088" s="8"/>
      <c r="B1088" s="8"/>
      <c r="C1088" s="8"/>
      <c r="D1088" s="143" t="s">
        <v>1383</v>
      </c>
      <c r="E1088" s="8"/>
      <c r="F1088" s="8"/>
      <c r="G1088" s="8"/>
      <c r="H1088" s="8"/>
      <c r="I1088" s="8"/>
      <c r="J1088" s="8"/>
      <c r="K1088" s="8"/>
      <c r="L1088" s="8"/>
      <c r="M1088" s="144"/>
      <c r="N1088" s="8"/>
      <c r="O1088" s="8"/>
      <c r="P1088" s="8"/>
      <c r="Q1088" s="8"/>
      <c r="R1088" s="8"/>
      <c r="S1088" s="8"/>
      <c r="T1088" s="8"/>
      <c r="U1088" s="8"/>
      <c r="V1088" s="8"/>
      <c r="W1088" s="8"/>
      <c r="X1088" s="8"/>
      <c r="Y1088" s="134" t="n">
        <v>0</v>
      </c>
    </row>
    <row r="1089" customFormat="false" ht="15" hidden="false" customHeight="false" outlineLevel="0" collapsed="false">
      <c r="A1089" s="14"/>
      <c r="B1089" s="14"/>
      <c r="C1089" s="14"/>
      <c r="D1089" s="48" t="s">
        <v>229</v>
      </c>
      <c r="E1089" s="14"/>
      <c r="F1089" s="14"/>
      <c r="G1089" s="14"/>
      <c r="H1089" s="14"/>
      <c r="I1089" s="14"/>
      <c r="J1089" s="14"/>
      <c r="K1089" s="14"/>
      <c r="L1089" s="14"/>
      <c r="M1089" s="141"/>
      <c r="N1089" s="14"/>
      <c r="O1089" s="14"/>
      <c r="P1089" s="14"/>
      <c r="Q1089" s="14"/>
      <c r="R1089" s="14"/>
      <c r="S1089" s="14"/>
      <c r="T1089" s="14"/>
      <c r="U1089" s="14"/>
      <c r="V1089" s="14"/>
      <c r="W1089" s="14"/>
      <c r="X1089" s="14"/>
      <c r="Y1089" s="142" t="n">
        <v>0</v>
      </c>
    </row>
    <row r="1090" customFormat="false" ht="15" hidden="false" customHeight="false" outlineLevel="0" collapsed="false">
      <c r="A1090" s="8"/>
      <c r="B1090" s="8"/>
      <c r="C1090" s="8"/>
      <c r="D1090" s="143" t="s">
        <v>1384</v>
      </c>
      <c r="E1090" s="8"/>
      <c r="F1090" s="8"/>
      <c r="G1090" s="8"/>
      <c r="H1090" s="8"/>
      <c r="I1090" s="8"/>
      <c r="J1090" s="8"/>
      <c r="K1090" s="8"/>
      <c r="L1090" s="8"/>
      <c r="M1090" s="144"/>
      <c r="N1090" s="8"/>
      <c r="O1090" s="8"/>
      <c r="P1090" s="8"/>
      <c r="Q1090" s="8"/>
      <c r="R1090" s="8"/>
      <c r="S1090" s="8"/>
      <c r="T1090" s="8"/>
      <c r="U1090" s="8"/>
      <c r="V1090" s="8"/>
      <c r="W1090" s="8"/>
      <c r="X1090" s="8"/>
      <c r="Y1090" s="134" t="n">
        <v>0</v>
      </c>
    </row>
    <row r="1091" customFormat="false" ht="15" hidden="false" customHeight="false" outlineLevel="0" collapsed="false">
      <c r="A1091" s="14"/>
      <c r="B1091" s="14"/>
      <c r="C1091" s="14"/>
      <c r="D1091" s="48" t="s">
        <v>1385</v>
      </c>
      <c r="E1091" s="14"/>
      <c r="F1091" s="14"/>
      <c r="G1091" s="14"/>
      <c r="H1091" s="14"/>
      <c r="I1091" s="14"/>
      <c r="J1091" s="14"/>
      <c r="K1091" s="14"/>
      <c r="L1091" s="14"/>
      <c r="M1091" s="141"/>
      <c r="N1091" s="14"/>
      <c r="O1091" s="14"/>
      <c r="P1091" s="14"/>
      <c r="Q1091" s="14"/>
      <c r="R1091" s="14"/>
      <c r="S1091" s="14"/>
      <c r="T1091" s="14"/>
      <c r="U1091" s="14"/>
      <c r="V1091" s="14"/>
      <c r="W1091" s="14"/>
      <c r="X1091" s="14"/>
      <c r="Y1091" s="142" t="n">
        <v>0</v>
      </c>
    </row>
    <row r="1092" customFormat="false" ht="15.75" hidden="false" customHeight="false" outlineLevel="0" collapsed="false">
      <c r="A1092" s="8"/>
      <c r="B1092" s="8"/>
      <c r="C1092" s="8"/>
      <c r="D1092" s="143" t="s">
        <v>1386</v>
      </c>
      <c r="E1092" s="8"/>
      <c r="F1092" s="8"/>
      <c r="G1092" s="8"/>
      <c r="H1092" s="8"/>
      <c r="I1092" s="8"/>
      <c r="J1092" s="8"/>
      <c r="K1092" s="8"/>
      <c r="L1092" s="8"/>
      <c r="M1092" s="144"/>
      <c r="N1092" s="8"/>
      <c r="O1092" s="8"/>
      <c r="P1092" s="8"/>
      <c r="Q1092" s="8"/>
      <c r="R1092" s="8"/>
      <c r="S1092" s="8"/>
      <c r="T1092" s="8"/>
      <c r="U1092" s="146"/>
      <c r="V1092" s="8"/>
      <c r="W1092" s="146"/>
      <c r="X1092" s="8"/>
      <c r="Y1092" s="135" t="n">
        <v>0</v>
      </c>
    </row>
    <row r="1093" customFormat="false" ht="15" hidden="false" customHeight="false" outlineLevel="0" collapsed="false">
      <c r="A1093" s="8"/>
      <c r="B1093" s="8"/>
      <c r="C1093" s="143" t="s">
        <v>230</v>
      </c>
      <c r="D1093" s="8"/>
      <c r="E1093" s="8"/>
      <c r="F1093" s="8"/>
      <c r="G1093" s="8"/>
      <c r="H1093" s="8"/>
      <c r="I1093" s="8"/>
      <c r="J1093" s="8"/>
      <c r="K1093" s="8"/>
      <c r="L1093" s="8"/>
      <c r="M1093" s="144"/>
      <c r="N1093" s="8"/>
      <c r="O1093" s="8"/>
      <c r="P1093" s="8"/>
      <c r="Q1093" s="8"/>
      <c r="R1093" s="8"/>
      <c r="S1093" s="8"/>
      <c r="T1093" s="8"/>
      <c r="U1093" s="8"/>
      <c r="V1093" s="8"/>
      <c r="W1093" s="8"/>
      <c r="X1093" s="8"/>
      <c r="Y1093" s="134" t="n">
        <v>0</v>
      </c>
    </row>
    <row r="1094" customFormat="false" ht="15" hidden="false" customHeight="false" outlineLevel="0" collapsed="false">
      <c r="A1094" s="14"/>
      <c r="B1094" s="14"/>
      <c r="C1094" s="48" t="s">
        <v>231</v>
      </c>
      <c r="D1094" s="14"/>
      <c r="E1094" s="14"/>
      <c r="F1094" s="14"/>
      <c r="G1094" s="14"/>
      <c r="H1094" s="14"/>
      <c r="I1094" s="14"/>
      <c r="J1094" s="14"/>
      <c r="K1094" s="14"/>
      <c r="L1094" s="14"/>
      <c r="M1094" s="141"/>
      <c r="N1094" s="14"/>
      <c r="O1094" s="14"/>
      <c r="P1094" s="14"/>
      <c r="Q1094" s="14"/>
      <c r="R1094" s="14"/>
      <c r="S1094" s="14"/>
      <c r="T1094" s="14"/>
      <c r="U1094" s="14"/>
      <c r="V1094" s="14"/>
      <c r="W1094" s="14"/>
      <c r="X1094" s="14"/>
      <c r="Y1094" s="142" t="n">
        <v>0</v>
      </c>
    </row>
    <row r="1095" customFormat="false" ht="15" hidden="false" customHeight="false" outlineLevel="0" collapsed="false">
      <c r="A1095" s="8"/>
      <c r="B1095" s="8"/>
      <c r="C1095" s="143" t="s">
        <v>1387</v>
      </c>
      <c r="D1095" s="8"/>
      <c r="E1095" s="8"/>
      <c r="F1095" s="8"/>
      <c r="G1095" s="8"/>
      <c r="H1095" s="8"/>
      <c r="I1095" s="8"/>
      <c r="J1095" s="8"/>
      <c r="K1095" s="8"/>
      <c r="L1095" s="8"/>
      <c r="M1095" s="144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134" t="n">
        <v>0</v>
      </c>
    </row>
    <row r="1096" customFormat="false" ht="15" hidden="false" customHeight="false" outlineLevel="0" collapsed="false">
      <c r="A1096" s="14"/>
      <c r="B1096" s="14"/>
      <c r="C1096" s="48" t="s">
        <v>232</v>
      </c>
      <c r="D1096" s="14"/>
      <c r="E1096" s="14"/>
      <c r="F1096" s="14"/>
      <c r="G1096" s="14"/>
      <c r="H1096" s="14"/>
      <c r="I1096" s="14"/>
      <c r="J1096" s="14"/>
      <c r="K1096" s="14"/>
      <c r="L1096" s="14"/>
      <c r="M1096" s="141"/>
      <c r="N1096" s="14"/>
      <c r="O1096" s="14"/>
      <c r="P1096" s="14"/>
      <c r="Q1096" s="14"/>
      <c r="R1096" s="14"/>
      <c r="S1096" s="14"/>
      <c r="T1096" s="14"/>
      <c r="U1096" s="14"/>
      <c r="V1096" s="14"/>
      <c r="W1096" s="14"/>
      <c r="X1096" s="14"/>
      <c r="Y1096" s="142" t="n">
        <v>519.41</v>
      </c>
    </row>
    <row r="1097" customFormat="false" ht="15" hidden="false" customHeight="false" outlineLevel="0" collapsed="false">
      <c r="A1097" s="14"/>
      <c r="B1097" s="14"/>
      <c r="C1097" s="14"/>
      <c r="D1097" s="48" t="s">
        <v>233</v>
      </c>
      <c r="E1097" s="14"/>
      <c r="F1097" s="14"/>
      <c r="G1097" s="14"/>
      <c r="H1097" s="14"/>
      <c r="I1097" s="14"/>
      <c r="J1097" s="14"/>
      <c r="K1097" s="14"/>
      <c r="L1097" s="14"/>
      <c r="M1097" s="141"/>
      <c r="N1097" s="14"/>
      <c r="O1097" s="14"/>
      <c r="P1097" s="14"/>
      <c r="Q1097" s="14"/>
      <c r="R1097" s="14"/>
      <c r="S1097" s="14"/>
      <c r="T1097" s="14"/>
      <c r="U1097" s="14"/>
      <c r="V1097" s="14"/>
      <c r="W1097" s="14"/>
      <c r="X1097" s="14"/>
      <c r="Y1097" s="142" t="n">
        <v>286.75</v>
      </c>
    </row>
    <row r="1098" customFormat="false" ht="15" hidden="false" customHeight="false" outlineLevel="0" collapsed="false">
      <c r="A1098" s="8"/>
      <c r="B1098" s="8"/>
      <c r="C1098" s="8"/>
      <c r="D1098" s="143" t="s">
        <v>1388</v>
      </c>
      <c r="E1098" s="8"/>
      <c r="F1098" s="8"/>
      <c r="G1098" s="8"/>
      <c r="H1098" s="8"/>
      <c r="I1098" s="8"/>
      <c r="J1098" s="8"/>
      <c r="K1098" s="8"/>
      <c r="L1098" s="8"/>
      <c r="M1098" s="144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134" t="n">
        <v>286.75</v>
      </c>
    </row>
    <row r="1099" customFormat="false" ht="15" hidden="false" customHeight="false" outlineLevel="0" collapsed="false">
      <c r="A1099" s="14"/>
      <c r="B1099" s="14"/>
      <c r="C1099" s="14"/>
      <c r="D1099" s="48" t="s">
        <v>234</v>
      </c>
      <c r="E1099" s="14"/>
      <c r="F1099" s="14"/>
      <c r="G1099" s="14"/>
      <c r="H1099" s="14"/>
      <c r="I1099" s="14"/>
      <c r="J1099" s="14"/>
      <c r="K1099" s="14"/>
      <c r="L1099" s="14"/>
      <c r="M1099" s="141"/>
      <c r="N1099" s="14"/>
      <c r="O1099" s="14"/>
      <c r="P1099" s="14"/>
      <c r="Q1099" s="14"/>
      <c r="R1099" s="14"/>
      <c r="S1099" s="14"/>
      <c r="T1099" s="14"/>
      <c r="U1099" s="14"/>
      <c r="V1099" s="14"/>
      <c r="W1099" s="14"/>
      <c r="X1099" s="14"/>
      <c r="Y1099" s="142" t="n">
        <v>232.66</v>
      </c>
    </row>
    <row r="1100" customFormat="false" ht="15" hidden="false" customHeight="false" outlineLevel="0" collapsed="false">
      <c r="A1100" s="8"/>
      <c r="B1100" s="8"/>
      <c r="C1100" s="8"/>
      <c r="D1100" s="143" t="s">
        <v>1389</v>
      </c>
      <c r="E1100" s="8"/>
      <c r="F1100" s="8"/>
      <c r="G1100" s="8"/>
      <c r="H1100" s="8"/>
      <c r="I1100" s="8"/>
      <c r="J1100" s="8"/>
      <c r="K1100" s="8"/>
      <c r="L1100" s="8"/>
      <c r="M1100" s="144"/>
      <c r="N1100" s="8"/>
      <c r="O1100" s="8"/>
      <c r="P1100" s="8"/>
      <c r="Q1100" s="8"/>
      <c r="R1100" s="8"/>
      <c r="S1100" s="8"/>
      <c r="T1100" s="8"/>
      <c r="U1100" s="8"/>
      <c r="V1100" s="8"/>
      <c r="W1100" s="8"/>
      <c r="X1100" s="8"/>
      <c r="Y1100" s="134" t="n">
        <v>232.66</v>
      </c>
    </row>
    <row r="1101" customFormat="false" ht="15" hidden="false" customHeight="false" outlineLevel="0" collapsed="false">
      <c r="A1101" s="14"/>
      <c r="B1101" s="14"/>
      <c r="C1101" s="14"/>
      <c r="D1101" s="48" t="s">
        <v>235</v>
      </c>
      <c r="E1101" s="14"/>
      <c r="F1101" s="14"/>
      <c r="G1101" s="14"/>
      <c r="H1101" s="14"/>
      <c r="I1101" s="14"/>
      <c r="J1101" s="14"/>
      <c r="K1101" s="14"/>
      <c r="L1101" s="14"/>
      <c r="M1101" s="141"/>
      <c r="N1101" s="14"/>
      <c r="O1101" s="14"/>
      <c r="P1101" s="14"/>
      <c r="Q1101" s="14"/>
      <c r="R1101" s="14"/>
      <c r="S1101" s="14"/>
      <c r="T1101" s="14"/>
      <c r="U1101" s="14"/>
      <c r="V1101" s="14"/>
      <c r="W1101" s="14"/>
      <c r="X1101" s="14"/>
      <c r="Y1101" s="142" t="n">
        <v>0</v>
      </c>
    </row>
    <row r="1102" customFormat="false" ht="15.75" hidden="false" customHeight="false" outlineLevel="0" collapsed="false">
      <c r="A1102" s="8"/>
      <c r="B1102" s="8"/>
      <c r="C1102" s="8"/>
      <c r="D1102" s="143" t="s">
        <v>1390</v>
      </c>
      <c r="E1102" s="8"/>
      <c r="F1102" s="8"/>
      <c r="G1102" s="8"/>
      <c r="H1102" s="8"/>
      <c r="I1102" s="8"/>
      <c r="J1102" s="8"/>
      <c r="K1102" s="8"/>
      <c r="L1102" s="8"/>
      <c r="M1102" s="144"/>
      <c r="N1102" s="8"/>
      <c r="O1102" s="8"/>
      <c r="P1102" s="8"/>
      <c r="Q1102" s="8"/>
      <c r="R1102" s="8"/>
      <c r="S1102" s="8"/>
      <c r="T1102" s="8"/>
      <c r="U1102" s="146"/>
      <c r="V1102" s="8"/>
      <c r="W1102" s="146"/>
      <c r="X1102" s="8"/>
      <c r="Y1102" s="135" t="n">
        <v>0</v>
      </c>
    </row>
    <row r="1103" customFormat="false" ht="15" hidden="false" customHeight="false" outlineLevel="0" collapsed="false">
      <c r="A1103" s="8"/>
      <c r="B1103" s="8"/>
      <c r="C1103" s="143" t="s">
        <v>236</v>
      </c>
      <c r="D1103" s="8"/>
      <c r="E1103" s="8"/>
      <c r="F1103" s="8"/>
      <c r="G1103" s="8"/>
      <c r="H1103" s="8"/>
      <c r="I1103" s="8"/>
      <c r="J1103" s="8"/>
      <c r="K1103" s="8"/>
      <c r="L1103" s="8"/>
      <c r="M1103" s="144"/>
      <c r="N1103" s="8"/>
      <c r="O1103" s="8"/>
      <c r="P1103" s="8"/>
      <c r="Q1103" s="8"/>
      <c r="R1103" s="8"/>
      <c r="S1103" s="8"/>
      <c r="T1103" s="8"/>
      <c r="U1103" s="8"/>
      <c r="V1103" s="8"/>
      <c r="W1103" s="8"/>
      <c r="X1103" s="8"/>
      <c r="Y1103" s="134" t="n">
        <v>519.41</v>
      </c>
    </row>
    <row r="1104" customFormat="false" ht="15" hidden="false" customHeight="false" outlineLevel="0" collapsed="false">
      <c r="A1104" s="14"/>
      <c r="B1104" s="14"/>
      <c r="C1104" s="48" t="s">
        <v>237</v>
      </c>
      <c r="D1104" s="14"/>
      <c r="E1104" s="14"/>
      <c r="F1104" s="14"/>
      <c r="G1104" s="14"/>
      <c r="H1104" s="14"/>
      <c r="I1104" s="14"/>
      <c r="J1104" s="14"/>
      <c r="K1104" s="14"/>
      <c r="L1104" s="14"/>
      <c r="M1104" s="141"/>
      <c r="N1104" s="14"/>
      <c r="O1104" s="14"/>
      <c r="P1104" s="14"/>
      <c r="Q1104" s="14"/>
      <c r="R1104" s="14"/>
      <c r="S1104" s="14"/>
      <c r="T1104" s="14"/>
      <c r="U1104" s="14"/>
      <c r="V1104" s="14"/>
      <c r="W1104" s="14"/>
      <c r="X1104" s="14"/>
      <c r="Y1104" s="142" t="n">
        <v>0</v>
      </c>
    </row>
    <row r="1105" customFormat="false" ht="15" hidden="false" customHeight="false" outlineLevel="0" collapsed="false">
      <c r="A1105" s="8"/>
      <c r="B1105" s="8"/>
      <c r="C1105" s="143" t="s">
        <v>1391</v>
      </c>
      <c r="D1105" s="8"/>
      <c r="E1105" s="8"/>
      <c r="F1105" s="8"/>
      <c r="G1105" s="8"/>
      <c r="H1105" s="8"/>
      <c r="I1105" s="8"/>
      <c r="J1105" s="8"/>
      <c r="K1105" s="8"/>
      <c r="L1105" s="8"/>
      <c r="M1105" s="144"/>
      <c r="N1105" s="8"/>
      <c r="O1105" s="8"/>
      <c r="P1105" s="8"/>
      <c r="Q1105" s="8"/>
      <c r="R1105" s="8"/>
      <c r="S1105" s="8"/>
      <c r="T1105" s="8"/>
      <c r="U1105" s="8"/>
      <c r="V1105" s="8"/>
      <c r="W1105" s="8"/>
      <c r="X1105" s="8"/>
      <c r="Y1105" s="134" t="n">
        <v>0</v>
      </c>
    </row>
    <row r="1106" customFormat="false" ht="15" hidden="false" customHeight="false" outlineLevel="0" collapsed="false">
      <c r="A1106" s="14"/>
      <c r="B1106" s="14"/>
      <c r="C1106" s="48" t="s">
        <v>238</v>
      </c>
      <c r="D1106" s="14"/>
      <c r="E1106" s="14"/>
      <c r="F1106" s="14"/>
      <c r="G1106" s="14"/>
      <c r="H1106" s="14"/>
      <c r="I1106" s="14"/>
      <c r="J1106" s="14"/>
      <c r="K1106" s="14"/>
      <c r="L1106" s="14"/>
      <c r="M1106" s="141"/>
      <c r="N1106" s="14"/>
      <c r="O1106" s="14"/>
      <c r="P1106" s="14"/>
      <c r="Q1106" s="14"/>
      <c r="R1106" s="14"/>
      <c r="S1106" s="14"/>
      <c r="T1106" s="14"/>
      <c r="U1106" s="14"/>
      <c r="V1106" s="14"/>
      <c r="W1106" s="14"/>
      <c r="X1106" s="14"/>
      <c r="Y1106" s="142" t="n">
        <v>0</v>
      </c>
    </row>
    <row r="1107" customFormat="false" ht="15" hidden="false" customHeight="false" outlineLevel="0" collapsed="false">
      <c r="A1107" s="8"/>
      <c r="B1107" s="8"/>
      <c r="C1107" s="143" t="s">
        <v>1392</v>
      </c>
      <c r="D1107" s="8"/>
      <c r="E1107" s="8"/>
      <c r="F1107" s="8"/>
      <c r="G1107" s="8"/>
      <c r="H1107" s="8"/>
      <c r="I1107" s="8"/>
      <c r="J1107" s="8"/>
      <c r="K1107" s="8"/>
      <c r="L1107" s="8"/>
      <c r="M1107" s="144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134" t="n">
        <v>0</v>
      </c>
    </row>
    <row r="1108" customFormat="false" ht="15" hidden="false" customHeight="false" outlineLevel="0" collapsed="false">
      <c r="A1108" s="14"/>
      <c r="B1108" s="14"/>
      <c r="C1108" s="48" t="s">
        <v>239</v>
      </c>
      <c r="D1108" s="14"/>
      <c r="E1108" s="14"/>
      <c r="F1108" s="14"/>
      <c r="G1108" s="14"/>
      <c r="H1108" s="14"/>
      <c r="I1108" s="14"/>
      <c r="J1108" s="14"/>
      <c r="K1108" s="14"/>
      <c r="L1108" s="14"/>
      <c r="M1108" s="141"/>
      <c r="N1108" s="14"/>
      <c r="O1108" s="14"/>
      <c r="P1108" s="14"/>
      <c r="Q1108" s="14"/>
      <c r="R1108" s="14"/>
      <c r="S1108" s="14"/>
      <c r="T1108" s="14"/>
      <c r="U1108" s="14"/>
      <c r="V1108" s="14"/>
      <c r="W1108" s="14"/>
      <c r="X1108" s="14"/>
      <c r="Y1108" s="142" t="n">
        <v>330.93</v>
      </c>
    </row>
    <row r="1109" customFormat="false" ht="15" hidden="false" customHeight="false" outlineLevel="0" collapsed="false">
      <c r="A1109" s="8"/>
      <c r="B1109" s="8"/>
      <c r="C1109" s="143" t="s">
        <v>1393</v>
      </c>
      <c r="D1109" s="8"/>
      <c r="E1109" s="8"/>
      <c r="F1109" s="8"/>
      <c r="G1109" s="8"/>
      <c r="H1109" s="8"/>
      <c r="I1109" s="8"/>
      <c r="J1109" s="8"/>
      <c r="K1109" s="8"/>
      <c r="L1109" s="8"/>
      <c r="M1109" s="144"/>
      <c r="N1109" s="8"/>
      <c r="O1109" s="8"/>
      <c r="P1109" s="8"/>
      <c r="Q1109" s="8"/>
      <c r="R1109" s="8"/>
      <c r="S1109" s="8"/>
      <c r="T1109" s="8"/>
      <c r="U1109" s="8"/>
      <c r="V1109" s="8"/>
      <c r="W1109" s="8"/>
      <c r="X1109" s="8"/>
      <c r="Y1109" s="134" t="n">
        <v>330.93</v>
      </c>
    </row>
    <row r="1110" customFormat="false" ht="15" hidden="false" customHeight="false" outlineLevel="0" collapsed="false">
      <c r="A1110" s="14"/>
      <c r="B1110" s="14"/>
      <c r="C1110" s="48" t="s">
        <v>240</v>
      </c>
      <c r="D1110" s="14"/>
      <c r="E1110" s="14"/>
      <c r="F1110" s="14"/>
      <c r="G1110" s="14"/>
      <c r="H1110" s="14"/>
      <c r="I1110" s="14"/>
      <c r="J1110" s="14"/>
      <c r="K1110" s="14"/>
      <c r="L1110" s="14"/>
      <c r="M1110" s="141"/>
      <c r="N1110" s="14"/>
      <c r="O1110" s="14"/>
      <c r="P1110" s="14"/>
      <c r="Q1110" s="14"/>
      <c r="R1110" s="14"/>
      <c r="S1110" s="14"/>
      <c r="T1110" s="14"/>
      <c r="U1110" s="14"/>
      <c r="V1110" s="14"/>
      <c r="W1110" s="14"/>
      <c r="X1110" s="14"/>
      <c r="Y1110" s="142" t="n">
        <v>0</v>
      </c>
    </row>
    <row r="1111" customFormat="false" ht="15" hidden="false" customHeight="false" outlineLevel="0" collapsed="false">
      <c r="A1111" s="14"/>
      <c r="B1111" s="14"/>
      <c r="C1111" s="14"/>
      <c r="D1111" s="48" t="s">
        <v>241</v>
      </c>
      <c r="E1111" s="14"/>
      <c r="F1111" s="14"/>
      <c r="G1111" s="14"/>
      <c r="H1111" s="14"/>
      <c r="I1111" s="14"/>
      <c r="J1111" s="14"/>
      <c r="K1111" s="14"/>
      <c r="L1111" s="14"/>
      <c r="M1111" s="141"/>
      <c r="N1111" s="14"/>
      <c r="O1111" s="14"/>
      <c r="P1111" s="14"/>
      <c r="Q1111" s="14"/>
      <c r="R1111" s="14"/>
      <c r="S1111" s="14"/>
      <c r="T1111" s="14"/>
      <c r="U1111" s="14"/>
      <c r="V1111" s="14"/>
      <c r="W1111" s="14"/>
      <c r="X1111" s="14"/>
      <c r="Y1111" s="142" t="n">
        <v>0</v>
      </c>
    </row>
    <row r="1112" customFormat="false" ht="15" hidden="false" customHeight="false" outlineLevel="0" collapsed="false">
      <c r="A1112" s="8"/>
      <c r="B1112" s="8"/>
      <c r="C1112" s="8"/>
      <c r="D1112" s="143" t="s">
        <v>1394</v>
      </c>
      <c r="E1112" s="8"/>
      <c r="F1112" s="8"/>
      <c r="G1112" s="8"/>
      <c r="H1112" s="8"/>
      <c r="I1112" s="8"/>
      <c r="J1112" s="8"/>
      <c r="K1112" s="8"/>
      <c r="L1112" s="8"/>
      <c r="M1112" s="144"/>
      <c r="N1112" s="8"/>
      <c r="O1112" s="8"/>
      <c r="P1112" s="8"/>
      <c r="Q1112" s="8"/>
      <c r="R1112" s="8"/>
      <c r="S1112" s="8"/>
      <c r="T1112" s="8"/>
      <c r="U1112" s="8"/>
      <c r="V1112" s="8"/>
      <c r="W1112" s="8"/>
      <c r="X1112" s="8"/>
      <c r="Y1112" s="134" t="n">
        <v>0</v>
      </c>
    </row>
    <row r="1113" customFormat="false" ht="15" hidden="false" customHeight="false" outlineLevel="0" collapsed="false">
      <c r="A1113" s="14"/>
      <c r="B1113" s="14"/>
      <c r="C1113" s="14"/>
      <c r="D1113" s="48" t="s">
        <v>242</v>
      </c>
      <c r="E1113" s="14"/>
      <c r="F1113" s="14"/>
      <c r="G1113" s="14"/>
      <c r="H1113" s="14"/>
      <c r="I1113" s="14"/>
      <c r="J1113" s="14"/>
      <c r="K1113" s="14"/>
      <c r="L1113" s="14"/>
      <c r="M1113" s="141"/>
      <c r="N1113" s="14"/>
      <c r="O1113" s="14"/>
      <c r="P1113" s="14"/>
      <c r="Q1113" s="14"/>
      <c r="R1113" s="14"/>
      <c r="S1113" s="14"/>
      <c r="T1113" s="14"/>
      <c r="U1113" s="14"/>
      <c r="V1113" s="14"/>
      <c r="W1113" s="14"/>
      <c r="X1113" s="14"/>
      <c r="Y1113" s="142" t="n">
        <v>0</v>
      </c>
    </row>
    <row r="1114" customFormat="false" ht="15" hidden="false" customHeight="false" outlineLevel="0" collapsed="false">
      <c r="A1114" s="8"/>
      <c r="B1114" s="8"/>
      <c r="C1114" s="8"/>
      <c r="D1114" s="143" t="s">
        <v>1395</v>
      </c>
      <c r="E1114" s="8"/>
      <c r="F1114" s="8"/>
      <c r="G1114" s="8"/>
      <c r="H1114" s="8"/>
      <c r="I1114" s="8"/>
      <c r="J1114" s="8"/>
      <c r="K1114" s="8"/>
      <c r="L1114" s="8"/>
      <c r="M1114" s="144"/>
      <c r="N1114" s="8"/>
      <c r="O1114" s="8"/>
      <c r="P1114" s="8"/>
      <c r="Q1114" s="8"/>
      <c r="R1114" s="8"/>
      <c r="S1114" s="8"/>
      <c r="T1114" s="8"/>
      <c r="U1114" s="8"/>
      <c r="V1114" s="8"/>
      <c r="W1114" s="8"/>
      <c r="X1114" s="8"/>
      <c r="Y1114" s="134" t="n">
        <v>0</v>
      </c>
    </row>
    <row r="1115" customFormat="false" ht="15" hidden="false" customHeight="false" outlineLevel="0" collapsed="false">
      <c r="A1115" s="14"/>
      <c r="B1115" s="14"/>
      <c r="C1115" s="14"/>
      <c r="D1115" s="48" t="s">
        <v>243</v>
      </c>
      <c r="E1115" s="14"/>
      <c r="F1115" s="14"/>
      <c r="G1115" s="14"/>
      <c r="H1115" s="14"/>
      <c r="I1115" s="14"/>
      <c r="J1115" s="14"/>
      <c r="K1115" s="14"/>
      <c r="L1115" s="14"/>
      <c r="M1115" s="141"/>
      <c r="N1115" s="14"/>
      <c r="O1115" s="14"/>
      <c r="P1115" s="14"/>
      <c r="Q1115" s="14"/>
      <c r="R1115" s="14"/>
      <c r="S1115" s="14"/>
      <c r="T1115" s="14"/>
      <c r="U1115" s="14"/>
      <c r="V1115" s="14"/>
      <c r="W1115" s="14"/>
      <c r="X1115" s="14"/>
      <c r="Y1115" s="142" t="n">
        <v>0</v>
      </c>
    </row>
    <row r="1116" customFormat="false" ht="15" hidden="false" customHeight="false" outlineLevel="0" collapsed="false">
      <c r="A1116" s="8"/>
      <c r="B1116" s="8"/>
      <c r="C1116" s="8"/>
      <c r="D1116" s="143" t="s">
        <v>1396</v>
      </c>
      <c r="E1116" s="8"/>
      <c r="F1116" s="8"/>
      <c r="G1116" s="8"/>
      <c r="H1116" s="8"/>
      <c r="I1116" s="8"/>
      <c r="J1116" s="8"/>
      <c r="K1116" s="8"/>
      <c r="L1116" s="8"/>
      <c r="M1116" s="144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134" t="n">
        <v>0</v>
      </c>
    </row>
    <row r="1117" customFormat="false" ht="15" hidden="false" customHeight="false" outlineLevel="0" collapsed="false">
      <c r="A1117" s="14"/>
      <c r="B1117" s="14"/>
      <c r="C1117" s="14"/>
      <c r="D1117" s="48" t="s">
        <v>1397</v>
      </c>
      <c r="E1117" s="14"/>
      <c r="F1117" s="14"/>
      <c r="G1117" s="14"/>
      <c r="H1117" s="14"/>
      <c r="I1117" s="14"/>
      <c r="J1117" s="14"/>
      <c r="K1117" s="14"/>
      <c r="L1117" s="14"/>
      <c r="M1117" s="141"/>
      <c r="N1117" s="14"/>
      <c r="O1117" s="14"/>
      <c r="P1117" s="14"/>
      <c r="Q1117" s="14"/>
      <c r="R1117" s="14"/>
      <c r="S1117" s="14"/>
      <c r="T1117" s="14"/>
      <c r="U1117" s="14"/>
      <c r="V1117" s="14"/>
      <c r="W1117" s="14"/>
      <c r="X1117" s="14"/>
      <c r="Y1117" s="142" t="n">
        <v>0</v>
      </c>
    </row>
    <row r="1118" customFormat="false" ht="15" hidden="false" customHeight="false" outlineLevel="0" collapsed="false">
      <c r="A1118" s="8"/>
      <c r="B1118" s="8"/>
      <c r="C1118" s="8"/>
      <c r="D1118" s="143" t="s">
        <v>1398</v>
      </c>
      <c r="E1118" s="8"/>
      <c r="F1118" s="8"/>
      <c r="G1118" s="8"/>
      <c r="H1118" s="8"/>
      <c r="I1118" s="8"/>
      <c r="J1118" s="8"/>
      <c r="K1118" s="8"/>
      <c r="L1118" s="8"/>
      <c r="M1118" s="144"/>
      <c r="N1118" s="8"/>
      <c r="O1118" s="8"/>
      <c r="P1118" s="8"/>
      <c r="Q1118" s="8"/>
      <c r="R1118" s="8"/>
      <c r="S1118" s="8"/>
      <c r="T1118" s="8"/>
      <c r="U1118" s="8"/>
      <c r="V1118" s="8"/>
      <c r="W1118" s="8"/>
      <c r="X1118" s="8"/>
      <c r="Y1118" s="134" t="n">
        <v>0</v>
      </c>
    </row>
    <row r="1119" customFormat="false" ht="15" hidden="false" customHeight="false" outlineLevel="0" collapsed="false">
      <c r="A1119" s="14"/>
      <c r="B1119" s="14"/>
      <c r="C1119" s="14"/>
      <c r="D1119" s="48" t="s">
        <v>1399</v>
      </c>
      <c r="E1119" s="14"/>
      <c r="F1119" s="14"/>
      <c r="G1119" s="14"/>
      <c r="H1119" s="14"/>
      <c r="I1119" s="14"/>
      <c r="J1119" s="14"/>
      <c r="K1119" s="14"/>
      <c r="L1119" s="14"/>
      <c r="M1119" s="141"/>
      <c r="N1119" s="14"/>
      <c r="O1119" s="14"/>
      <c r="P1119" s="14"/>
      <c r="Q1119" s="14"/>
      <c r="R1119" s="14"/>
      <c r="S1119" s="14"/>
      <c r="T1119" s="14"/>
      <c r="U1119" s="14"/>
      <c r="V1119" s="14"/>
      <c r="W1119" s="14"/>
      <c r="X1119" s="14"/>
      <c r="Y1119" s="142" t="n">
        <v>0</v>
      </c>
    </row>
    <row r="1120" customFormat="false" ht="15.75" hidden="false" customHeight="false" outlineLevel="0" collapsed="false">
      <c r="A1120" s="8"/>
      <c r="B1120" s="8"/>
      <c r="C1120" s="8"/>
      <c r="D1120" s="143" t="s">
        <v>1400</v>
      </c>
      <c r="E1120" s="8"/>
      <c r="F1120" s="8"/>
      <c r="G1120" s="8"/>
      <c r="H1120" s="8"/>
      <c r="I1120" s="8"/>
      <c r="J1120" s="8"/>
      <c r="K1120" s="8"/>
      <c r="L1120" s="8"/>
      <c r="M1120" s="144"/>
      <c r="N1120" s="8"/>
      <c r="O1120" s="8"/>
      <c r="P1120" s="8"/>
      <c r="Q1120" s="8"/>
      <c r="R1120" s="8"/>
      <c r="S1120" s="8"/>
      <c r="T1120" s="8"/>
      <c r="U1120" s="146"/>
      <c r="V1120" s="8"/>
      <c r="W1120" s="146"/>
      <c r="X1120" s="8"/>
      <c r="Y1120" s="135" t="n">
        <v>0</v>
      </c>
    </row>
    <row r="1121" customFormat="false" ht="15" hidden="false" customHeight="false" outlineLevel="0" collapsed="false">
      <c r="A1121" s="8"/>
      <c r="B1121" s="8"/>
      <c r="C1121" s="143" t="s">
        <v>244</v>
      </c>
      <c r="D1121" s="8"/>
      <c r="E1121" s="8"/>
      <c r="F1121" s="8"/>
      <c r="G1121" s="8"/>
      <c r="H1121" s="8"/>
      <c r="I1121" s="8"/>
      <c r="J1121" s="8"/>
      <c r="K1121" s="8"/>
      <c r="L1121" s="8"/>
      <c r="M1121" s="144"/>
      <c r="N1121" s="8"/>
      <c r="O1121" s="8"/>
      <c r="P1121" s="8"/>
      <c r="Q1121" s="8"/>
      <c r="R1121" s="8"/>
      <c r="S1121" s="8"/>
      <c r="T1121" s="8"/>
      <c r="U1121" s="8"/>
      <c r="V1121" s="8"/>
      <c r="W1121" s="8"/>
      <c r="X1121" s="8"/>
      <c r="Y1121" s="134" t="n">
        <v>0</v>
      </c>
    </row>
    <row r="1122" customFormat="false" ht="15" hidden="false" customHeight="false" outlineLevel="0" collapsed="false">
      <c r="A1122" s="14"/>
      <c r="B1122" s="14"/>
      <c r="C1122" s="48" t="s">
        <v>245</v>
      </c>
      <c r="D1122" s="14"/>
      <c r="E1122" s="14"/>
      <c r="F1122" s="14"/>
      <c r="G1122" s="14"/>
      <c r="H1122" s="14"/>
      <c r="I1122" s="14"/>
      <c r="J1122" s="14"/>
      <c r="K1122" s="14"/>
      <c r="L1122" s="14"/>
      <c r="M1122" s="141"/>
      <c r="N1122" s="14"/>
      <c r="O1122" s="14"/>
      <c r="P1122" s="14"/>
      <c r="Q1122" s="14"/>
      <c r="R1122" s="14"/>
      <c r="S1122" s="14"/>
      <c r="T1122" s="14"/>
      <c r="U1122" s="14"/>
      <c r="V1122" s="14"/>
      <c r="W1122" s="14"/>
      <c r="X1122" s="14"/>
      <c r="Y1122" s="142" t="n">
        <v>2787.17</v>
      </c>
    </row>
    <row r="1123" customFormat="false" ht="15" hidden="false" customHeight="false" outlineLevel="0" collapsed="false">
      <c r="A1123" s="8"/>
      <c r="B1123" s="8"/>
      <c r="C1123" s="8"/>
      <c r="D1123" s="8"/>
      <c r="E1123" s="8"/>
      <c r="F1123" s="8"/>
      <c r="G1123" s="143" t="s">
        <v>529</v>
      </c>
      <c r="H1123" s="8"/>
      <c r="I1123" s="145" t="n">
        <v>43224</v>
      </c>
      <c r="J1123" s="8"/>
      <c r="K1123" s="143" t="s">
        <v>613</v>
      </c>
      <c r="L1123" s="8"/>
      <c r="M1123" s="144"/>
      <c r="N1123" s="8"/>
      <c r="O1123" s="143" t="s">
        <v>614</v>
      </c>
      <c r="P1123" s="8"/>
      <c r="Q1123" s="143" t="s">
        <v>615</v>
      </c>
      <c r="R1123" s="8"/>
      <c r="S1123" s="143" t="s">
        <v>375</v>
      </c>
      <c r="T1123" s="8"/>
      <c r="U1123" s="134" t="n">
        <v>31.37</v>
      </c>
      <c r="V1123" s="8"/>
      <c r="W1123" s="8"/>
      <c r="X1123" s="8"/>
      <c r="Y1123" s="134" t="n">
        <v>2818.54</v>
      </c>
    </row>
    <row r="1124" customFormat="false" ht="15" hidden="false" customHeight="false" outlineLevel="0" collapsed="false">
      <c r="A1124" s="8"/>
      <c r="B1124" s="8"/>
      <c r="C1124" s="8"/>
      <c r="D1124" s="8"/>
      <c r="E1124" s="8"/>
      <c r="F1124" s="8"/>
      <c r="G1124" s="143" t="s">
        <v>529</v>
      </c>
      <c r="H1124" s="8"/>
      <c r="I1124" s="145" t="n">
        <v>43224</v>
      </c>
      <c r="J1124" s="8"/>
      <c r="K1124" s="143" t="s">
        <v>613</v>
      </c>
      <c r="L1124" s="8"/>
      <c r="M1124" s="144"/>
      <c r="N1124" s="8"/>
      <c r="O1124" s="143" t="s">
        <v>616</v>
      </c>
      <c r="P1124" s="8"/>
      <c r="Q1124" s="143" t="s">
        <v>617</v>
      </c>
      <c r="R1124" s="8"/>
      <c r="S1124" s="143" t="s">
        <v>375</v>
      </c>
      <c r="T1124" s="8"/>
      <c r="U1124" s="134" t="n">
        <v>109.38</v>
      </c>
      <c r="V1124" s="8"/>
      <c r="W1124" s="8"/>
      <c r="X1124" s="8"/>
      <c r="Y1124" s="134" t="n">
        <v>2927.92</v>
      </c>
    </row>
    <row r="1125" customFormat="false" ht="15" hidden="false" customHeight="false" outlineLevel="0" collapsed="false">
      <c r="A1125" s="8"/>
      <c r="B1125" s="8"/>
      <c r="C1125" s="8"/>
      <c r="D1125" s="8"/>
      <c r="E1125" s="8"/>
      <c r="F1125" s="8"/>
      <c r="G1125" s="143" t="s">
        <v>529</v>
      </c>
      <c r="H1125" s="8"/>
      <c r="I1125" s="145" t="n">
        <v>43228</v>
      </c>
      <c r="J1125" s="8"/>
      <c r="K1125" s="143" t="s">
        <v>613</v>
      </c>
      <c r="L1125" s="8"/>
      <c r="M1125" s="144"/>
      <c r="N1125" s="8"/>
      <c r="O1125" s="143" t="s">
        <v>609</v>
      </c>
      <c r="P1125" s="8"/>
      <c r="Q1125" s="143" t="s">
        <v>627</v>
      </c>
      <c r="R1125" s="8"/>
      <c r="S1125" s="143" t="s">
        <v>375</v>
      </c>
      <c r="T1125" s="8"/>
      <c r="U1125" s="134" t="n">
        <v>15.52</v>
      </c>
      <c r="V1125" s="8"/>
      <c r="W1125" s="8"/>
      <c r="X1125" s="8"/>
      <c r="Y1125" s="134" t="n">
        <v>2943.44</v>
      </c>
    </row>
    <row r="1126" customFormat="false" ht="15" hidden="false" customHeight="false" outlineLevel="0" collapsed="false">
      <c r="A1126" s="8"/>
      <c r="B1126" s="8"/>
      <c r="C1126" s="8"/>
      <c r="D1126" s="8"/>
      <c r="E1126" s="8"/>
      <c r="F1126" s="8"/>
      <c r="G1126" s="143" t="s">
        <v>529</v>
      </c>
      <c r="H1126" s="8"/>
      <c r="I1126" s="145" t="n">
        <v>43230</v>
      </c>
      <c r="J1126" s="8"/>
      <c r="K1126" s="143" t="s">
        <v>632</v>
      </c>
      <c r="L1126" s="8"/>
      <c r="M1126" s="144"/>
      <c r="N1126" s="8"/>
      <c r="O1126" s="143" t="s">
        <v>633</v>
      </c>
      <c r="P1126" s="8"/>
      <c r="Q1126" s="143" t="s">
        <v>617</v>
      </c>
      <c r="R1126" s="8"/>
      <c r="S1126" s="143" t="s">
        <v>375</v>
      </c>
      <c r="T1126" s="8"/>
      <c r="U1126" s="134" t="n">
        <v>37.37</v>
      </c>
      <c r="V1126" s="8"/>
      <c r="W1126" s="8"/>
      <c r="X1126" s="8"/>
      <c r="Y1126" s="134" t="n">
        <v>2980.81</v>
      </c>
    </row>
    <row r="1127" customFormat="false" ht="15" hidden="false" customHeight="false" outlineLevel="0" collapsed="false">
      <c r="A1127" s="8"/>
      <c r="B1127" s="8"/>
      <c r="C1127" s="8"/>
      <c r="D1127" s="8"/>
      <c r="E1127" s="8"/>
      <c r="F1127" s="8"/>
      <c r="G1127" s="143" t="s">
        <v>529</v>
      </c>
      <c r="H1127" s="8"/>
      <c r="I1127" s="145" t="n">
        <v>43235</v>
      </c>
      <c r="J1127" s="8"/>
      <c r="K1127" s="143" t="s">
        <v>632</v>
      </c>
      <c r="L1127" s="8"/>
      <c r="M1127" s="144"/>
      <c r="N1127" s="8"/>
      <c r="O1127" s="143" t="s">
        <v>643</v>
      </c>
      <c r="P1127" s="8"/>
      <c r="Q1127" s="143" t="s">
        <v>617</v>
      </c>
      <c r="R1127" s="8"/>
      <c r="S1127" s="143" t="s">
        <v>375</v>
      </c>
      <c r="T1127" s="8"/>
      <c r="U1127" s="134" t="n">
        <v>118.87</v>
      </c>
      <c r="V1127" s="8"/>
      <c r="W1127" s="8"/>
      <c r="X1127" s="8"/>
      <c r="Y1127" s="134" t="n">
        <v>3099.68</v>
      </c>
    </row>
    <row r="1128" customFormat="false" ht="15.75" hidden="false" customHeight="false" outlineLevel="0" collapsed="false">
      <c r="A1128" s="8"/>
      <c r="B1128" s="8"/>
      <c r="C1128" s="8"/>
      <c r="D1128" s="8"/>
      <c r="E1128" s="8"/>
      <c r="F1128" s="8"/>
      <c r="G1128" s="143" t="s">
        <v>529</v>
      </c>
      <c r="H1128" s="8"/>
      <c r="I1128" s="145" t="n">
        <v>43244</v>
      </c>
      <c r="J1128" s="8"/>
      <c r="K1128" s="143" t="s">
        <v>632</v>
      </c>
      <c r="L1128" s="8"/>
      <c r="M1128" s="144"/>
      <c r="N1128" s="8"/>
      <c r="O1128" s="143" t="s">
        <v>647</v>
      </c>
      <c r="P1128" s="8"/>
      <c r="Q1128" s="143" t="s">
        <v>617</v>
      </c>
      <c r="R1128" s="8"/>
      <c r="S1128" s="143" t="s">
        <v>375</v>
      </c>
      <c r="T1128" s="8"/>
      <c r="U1128" s="135" t="n">
        <v>48.76</v>
      </c>
      <c r="V1128" s="8"/>
      <c r="W1128" s="146"/>
      <c r="X1128" s="8"/>
      <c r="Y1128" s="135" t="n">
        <v>3148.44</v>
      </c>
    </row>
    <row r="1129" customFormat="false" ht="15" hidden="false" customHeight="false" outlineLevel="0" collapsed="false">
      <c r="A1129" s="8"/>
      <c r="B1129" s="8"/>
      <c r="C1129" s="143" t="s">
        <v>1401</v>
      </c>
      <c r="D1129" s="8"/>
      <c r="E1129" s="8"/>
      <c r="F1129" s="8"/>
      <c r="G1129" s="8"/>
      <c r="H1129" s="8"/>
      <c r="I1129" s="8"/>
      <c r="J1129" s="8"/>
      <c r="K1129" s="8"/>
      <c r="L1129" s="8"/>
      <c r="M1129" s="144"/>
      <c r="N1129" s="8"/>
      <c r="O1129" s="8"/>
      <c r="P1129" s="8"/>
      <c r="Q1129" s="8"/>
      <c r="R1129" s="8"/>
      <c r="S1129" s="8"/>
      <c r="T1129" s="8"/>
      <c r="U1129" s="134" t="n">
        <v>361.27</v>
      </c>
      <c r="V1129" s="8"/>
      <c r="W1129" s="134" t="n">
        <v>0</v>
      </c>
      <c r="X1129" s="8"/>
      <c r="Y1129" s="134" t="n">
        <v>3148.44</v>
      </c>
    </row>
    <row r="1130" customFormat="false" ht="15" hidden="false" customHeight="false" outlineLevel="0" collapsed="false">
      <c r="A1130" s="14"/>
      <c r="B1130" s="14"/>
      <c r="C1130" s="48" t="s">
        <v>1402</v>
      </c>
      <c r="D1130" s="14"/>
      <c r="E1130" s="14"/>
      <c r="F1130" s="14"/>
      <c r="G1130" s="14"/>
      <c r="H1130" s="14"/>
      <c r="I1130" s="14"/>
      <c r="J1130" s="14"/>
      <c r="K1130" s="14"/>
      <c r="L1130" s="14"/>
      <c r="M1130" s="141"/>
      <c r="N1130" s="14"/>
      <c r="O1130" s="14"/>
      <c r="P1130" s="14"/>
      <c r="Q1130" s="14"/>
      <c r="R1130" s="14"/>
      <c r="S1130" s="14"/>
      <c r="T1130" s="14"/>
      <c r="U1130" s="14"/>
      <c r="V1130" s="14"/>
      <c r="W1130" s="14"/>
      <c r="X1130" s="14"/>
      <c r="Y1130" s="142" t="n">
        <v>0</v>
      </c>
    </row>
    <row r="1131" customFormat="false" ht="15.75" hidden="false" customHeight="false" outlineLevel="0" collapsed="false">
      <c r="A1131" s="8"/>
      <c r="B1131" s="8"/>
      <c r="C1131" s="143" t="s">
        <v>1403</v>
      </c>
      <c r="D1131" s="8"/>
      <c r="E1131" s="8"/>
      <c r="F1131" s="8"/>
      <c r="G1131" s="8"/>
      <c r="H1131" s="8"/>
      <c r="I1131" s="8"/>
      <c r="J1131" s="8"/>
      <c r="K1131" s="8"/>
      <c r="L1131" s="8"/>
      <c r="M1131" s="144"/>
      <c r="N1131" s="8"/>
      <c r="O1131" s="8"/>
      <c r="P1131" s="8"/>
      <c r="Q1131" s="8"/>
      <c r="R1131" s="8"/>
      <c r="S1131" s="8"/>
      <c r="T1131" s="8"/>
      <c r="U1131" s="146"/>
      <c r="V1131" s="8"/>
      <c r="W1131" s="146"/>
      <c r="X1131" s="8"/>
      <c r="Y1131" s="135" t="n">
        <v>0</v>
      </c>
    </row>
    <row r="1132" customFormat="false" ht="15" hidden="false" customHeight="false" outlineLevel="0" collapsed="false">
      <c r="A1132" s="8"/>
      <c r="B1132" s="143" t="s">
        <v>246</v>
      </c>
      <c r="C1132" s="8"/>
      <c r="D1132" s="8"/>
      <c r="E1132" s="8"/>
      <c r="F1132" s="8"/>
      <c r="G1132" s="8"/>
      <c r="H1132" s="8"/>
      <c r="I1132" s="8"/>
      <c r="J1132" s="8"/>
      <c r="K1132" s="8"/>
      <c r="L1132" s="8"/>
      <c r="M1132" s="144"/>
      <c r="N1132" s="8"/>
      <c r="O1132" s="8"/>
      <c r="P1132" s="8"/>
      <c r="Q1132" s="8"/>
      <c r="R1132" s="8"/>
      <c r="S1132" s="8"/>
      <c r="T1132" s="8"/>
      <c r="U1132" s="134" t="n">
        <v>1356.27</v>
      </c>
      <c r="V1132" s="8"/>
      <c r="W1132" s="134" t="n">
        <v>0</v>
      </c>
      <c r="X1132" s="8"/>
      <c r="Y1132" s="134" t="n">
        <v>4993.78</v>
      </c>
    </row>
    <row r="1133" customFormat="false" ht="15" hidden="false" customHeight="false" outlineLevel="0" collapsed="false">
      <c r="A1133" s="14"/>
      <c r="B1133" s="48" t="s">
        <v>247</v>
      </c>
      <c r="C1133" s="14"/>
      <c r="D1133" s="14"/>
      <c r="E1133" s="14"/>
      <c r="F1133" s="14"/>
      <c r="G1133" s="14"/>
      <c r="H1133" s="14"/>
      <c r="I1133" s="14"/>
      <c r="J1133" s="14"/>
      <c r="K1133" s="14"/>
      <c r="L1133" s="14"/>
      <c r="M1133" s="141"/>
      <c r="N1133" s="14"/>
      <c r="O1133" s="14"/>
      <c r="P1133" s="14"/>
      <c r="Q1133" s="14"/>
      <c r="R1133" s="14"/>
      <c r="S1133" s="14"/>
      <c r="T1133" s="14"/>
      <c r="U1133" s="14"/>
      <c r="V1133" s="14"/>
      <c r="W1133" s="14"/>
      <c r="X1133" s="14"/>
      <c r="Y1133" s="142" t="n">
        <v>482077.32</v>
      </c>
    </row>
    <row r="1134" customFormat="false" ht="15" hidden="false" customHeight="false" outlineLevel="0" collapsed="false">
      <c r="A1134" s="14"/>
      <c r="B1134" s="14"/>
      <c r="C1134" s="48" t="s">
        <v>248</v>
      </c>
      <c r="D1134" s="14"/>
      <c r="E1134" s="14"/>
      <c r="F1134" s="14"/>
      <c r="G1134" s="14"/>
      <c r="H1134" s="14"/>
      <c r="I1134" s="14"/>
      <c r="J1134" s="14"/>
      <c r="K1134" s="14"/>
      <c r="L1134" s="14"/>
      <c r="M1134" s="141"/>
      <c r="N1134" s="14"/>
      <c r="O1134" s="14"/>
      <c r="P1134" s="14"/>
      <c r="Q1134" s="14"/>
      <c r="R1134" s="14"/>
      <c r="S1134" s="14"/>
      <c r="T1134" s="14"/>
      <c r="U1134" s="14"/>
      <c r="V1134" s="14"/>
      <c r="W1134" s="14"/>
      <c r="X1134" s="14"/>
      <c r="Y1134" s="142" t="n">
        <v>201196.6</v>
      </c>
    </row>
    <row r="1135" customFormat="false" ht="15" hidden="false" customHeight="false" outlineLevel="0" collapsed="false">
      <c r="A1135" s="8"/>
      <c r="B1135" s="8"/>
      <c r="C1135" s="8"/>
      <c r="D1135" s="8"/>
      <c r="E1135" s="8"/>
      <c r="F1135" s="8"/>
      <c r="G1135" s="143" t="s">
        <v>538</v>
      </c>
      <c r="H1135" s="8"/>
      <c r="I1135" s="145" t="n">
        <v>43251</v>
      </c>
      <c r="J1135" s="8"/>
      <c r="K1135" s="143" t="s">
        <v>1069</v>
      </c>
      <c r="L1135" s="8"/>
      <c r="M1135" s="147" t="s">
        <v>843</v>
      </c>
      <c r="N1135" s="8"/>
      <c r="O1135" s="8"/>
      <c r="P1135" s="8"/>
      <c r="Q1135" s="143" t="s">
        <v>1094</v>
      </c>
      <c r="R1135" s="8"/>
      <c r="S1135" s="143" t="s">
        <v>134</v>
      </c>
      <c r="T1135" s="8"/>
      <c r="U1135" s="134" t="n">
        <v>23573.34</v>
      </c>
      <c r="V1135" s="8"/>
      <c r="W1135" s="8"/>
      <c r="X1135" s="8"/>
      <c r="Y1135" s="134" t="n">
        <v>224769.94</v>
      </c>
    </row>
    <row r="1136" customFormat="false" ht="15.75" hidden="false" customHeight="false" outlineLevel="0" collapsed="false">
      <c r="A1136" s="8"/>
      <c r="B1136" s="8"/>
      <c r="C1136" s="8"/>
      <c r="D1136" s="8"/>
      <c r="E1136" s="8"/>
      <c r="F1136" s="8"/>
      <c r="G1136" s="143" t="s">
        <v>538</v>
      </c>
      <c r="H1136" s="8"/>
      <c r="I1136" s="145" t="n">
        <v>43251</v>
      </c>
      <c r="J1136" s="8"/>
      <c r="K1136" s="143" t="s">
        <v>1102</v>
      </c>
      <c r="L1136" s="8"/>
      <c r="M1136" s="147" t="s">
        <v>843</v>
      </c>
      <c r="N1136" s="8"/>
      <c r="O1136" s="8"/>
      <c r="P1136" s="8"/>
      <c r="Q1136" s="143" t="s">
        <v>1103</v>
      </c>
      <c r="R1136" s="8"/>
      <c r="S1136" s="143" t="s">
        <v>134</v>
      </c>
      <c r="T1136" s="8"/>
      <c r="U1136" s="135" t="n">
        <v>2320</v>
      </c>
      <c r="V1136" s="8"/>
      <c r="W1136" s="146"/>
      <c r="X1136" s="8"/>
      <c r="Y1136" s="135" t="n">
        <v>227089.94</v>
      </c>
    </row>
    <row r="1137" customFormat="false" ht="15" hidden="false" customHeight="false" outlineLevel="0" collapsed="false">
      <c r="A1137" s="8"/>
      <c r="B1137" s="8"/>
      <c r="C1137" s="143" t="s">
        <v>1404</v>
      </c>
      <c r="D1137" s="8"/>
      <c r="E1137" s="8"/>
      <c r="F1137" s="8"/>
      <c r="G1137" s="8"/>
      <c r="H1137" s="8"/>
      <c r="I1137" s="8"/>
      <c r="J1137" s="8"/>
      <c r="K1137" s="8"/>
      <c r="L1137" s="8"/>
      <c r="M1137" s="144"/>
      <c r="N1137" s="8"/>
      <c r="O1137" s="8"/>
      <c r="P1137" s="8"/>
      <c r="Q1137" s="8"/>
      <c r="R1137" s="8"/>
      <c r="S1137" s="8"/>
      <c r="T1137" s="8"/>
      <c r="U1137" s="134" t="n">
        <v>25893.34</v>
      </c>
      <c r="V1137" s="8"/>
      <c r="W1137" s="134" t="n">
        <v>0</v>
      </c>
      <c r="X1137" s="8"/>
      <c r="Y1137" s="134" t="n">
        <v>227089.94</v>
      </c>
    </row>
    <row r="1138" customFormat="false" ht="15" hidden="false" customHeight="false" outlineLevel="0" collapsed="false">
      <c r="A1138" s="14"/>
      <c r="B1138" s="14"/>
      <c r="C1138" s="48" t="s">
        <v>1405</v>
      </c>
      <c r="D1138" s="14"/>
      <c r="E1138" s="14"/>
      <c r="F1138" s="14"/>
      <c r="G1138" s="14"/>
      <c r="H1138" s="14"/>
      <c r="I1138" s="14"/>
      <c r="J1138" s="14"/>
      <c r="K1138" s="14"/>
      <c r="L1138" s="14"/>
      <c r="M1138" s="141"/>
      <c r="N1138" s="14"/>
      <c r="O1138" s="14"/>
      <c r="P1138" s="14"/>
      <c r="Q1138" s="14"/>
      <c r="R1138" s="14"/>
      <c r="S1138" s="14"/>
      <c r="T1138" s="14"/>
      <c r="U1138" s="14"/>
      <c r="V1138" s="14"/>
      <c r="W1138" s="14"/>
      <c r="X1138" s="14"/>
      <c r="Y1138" s="142" t="n">
        <v>0</v>
      </c>
    </row>
    <row r="1139" customFormat="false" ht="15" hidden="false" customHeight="false" outlineLevel="0" collapsed="false">
      <c r="A1139" s="8"/>
      <c r="B1139" s="8"/>
      <c r="C1139" s="143" t="s">
        <v>1406</v>
      </c>
      <c r="D1139" s="8"/>
      <c r="E1139" s="8"/>
      <c r="F1139" s="8"/>
      <c r="G1139" s="8"/>
      <c r="H1139" s="8"/>
      <c r="I1139" s="8"/>
      <c r="J1139" s="8"/>
      <c r="K1139" s="8"/>
      <c r="L1139" s="8"/>
      <c r="M1139" s="144"/>
      <c r="N1139" s="8"/>
      <c r="O1139" s="8"/>
      <c r="P1139" s="8"/>
      <c r="Q1139" s="8"/>
      <c r="R1139" s="8"/>
      <c r="S1139" s="8"/>
      <c r="T1139" s="8"/>
      <c r="U1139" s="8"/>
      <c r="V1139" s="8"/>
      <c r="W1139" s="8"/>
      <c r="X1139" s="8"/>
      <c r="Y1139" s="134" t="n">
        <v>0</v>
      </c>
    </row>
    <row r="1140" customFormat="false" ht="15" hidden="false" customHeight="false" outlineLevel="0" collapsed="false">
      <c r="A1140" s="14"/>
      <c r="B1140" s="14"/>
      <c r="C1140" s="48" t="s">
        <v>1407</v>
      </c>
      <c r="D1140" s="14"/>
      <c r="E1140" s="14"/>
      <c r="F1140" s="14"/>
      <c r="G1140" s="14"/>
      <c r="H1140" s="14"/>
      <c r="I1140" s="14"/>
      <c r="J1140" s="14"/>
      <c r="K1140" s="14"/>
      <c r="L1140" s="14"/>
      <c r="M1140" s="141"/>
      <c r="N1140" s="14"/>
      <c r="O1140" s="14"/>
      <c r="P1140" s="14"/>
      <c r="Q1140" s="14"/>
      <c r="R1140" s="14"/>
      <c r="S1140" s="14"/>
      <c r="T1140" s="14"/>
      <c r="U1140" s="14"/>
      <c r="V1140" s="14"/>
      <c r="W1140" s="14"/>
      <c r="X1140" s="14"/>
      <c r="Y1140" s="142" t="n">
        <v>0</v>
      </c>
    </row>
    <row r="1141" customFormat="false" ht="15" hidden="false" customHeight="false" outlineLevel="0" collapsed="false">
      <c r="A1141" s="8"/>
      <c r="B1141" s="8"/>
      <c r="C1141" s="143" t="s">
        <v>1408</v>
      </c>
      <c r="D1141" s="8"/>
      <c r="E1141" s="8"/>
      <c r="F1141" s="8"/>
      <c r="G1141" s="8"/>
      <c r="H1141" s="8"/>
      <c r="I1141" s="8"/>
      <c r="J1141" s="8"/>
      <c r="K1141" s="8"/>
      <c r="L1141" s="8"/>
      <c r="M1141" s="144"/>
      <c r="N1141" s="8"/>
      <c r="O1141" s="8"/>
      <c r="P1141" s="8"/>
      <c r="Q1141" s="8"/>
      <c r="R1141" s="8"/>
      <c r="S1141" s="8"/>
      <c r="T1141" s="8"/>
      <c r="U1141" s="8"/>
      <c r="V1141" s="8"/>
      <c r="W1141" s="8"/>
      <c r="X1141" s="8"/>
      <c r="Y1141" s="134" t="n">
        <v>0</v>
      </c>
    </row>
    <row r="1142" customFormat="false" ht="15" hidden="false" customHeight="false" outlineLevel="0" collapsed="false">
      <c r="A1142" s="14"/>
      <c r="B1142" s="14"/>
      <c r="C1142" s="48" t="s">
        <v>250</v>
      </c>
      <c r="D1142" s="14"/>
      <c r="E1142" s="14"/>
      <c r="F1142" s="14"/>
      <c r="G1142" s="14"/>
      <c r="H1142" s="14"/>
      <c r="I1142" s="14"/>
      <c r="J1142" s="14"/>
      <c r="K1142" s="14"/>
      <c r="L1142" s="14"/>
      <c r="M1142" s="141"/>
      <c r="N1142" s="14"/>
      <c r="O1142" s="14"/>
      <c r="P1142" s="14"/>
      <c r="Q1142" s="14"/>
      <c r="R1142" s="14"/>
      <c r="S1142" s="14"/>
      <c r="T1142" s="14"/>
      <c r="U1142" s="14"/>
      <c r="V1142" s="14"/>
      <c r="W1142" s="14"/>
      <c r="X1142" s="14"/>
      <c r="Y1142" s="142" t="n">
        <v>29393.71</v>
      </c>
    </row>
    <row r="1143" customFormat="false" ht="15.75" hidden="false" customHeight="false" outlineLevel="0" collapsed="false">
      <c r="A1143" s="76"/>
      <c r="B1143" s="76"/>
      <c r="C1143" s="76"/>
      <c r="D1143" s="76"/>
      <c r="E1143" s="8"/>
      <c r="F1143" s="8"/>
      <c r="G1143" s="143" t="s">
        <v>538</v>
      </c>
      <c r="H1143" s="8"/>
      <c r="I1143" s="145" t="n">
        <v>43251</v>
      </c>
      <c r="J1143" s="8"/>
      <c r="K1143" s="143" t="s">
        <v>1069</v>
      </c>
      <c r="L1143" s="8"/>
      <c r="M1143" s="147" t="s">
        <v>843</v>
      </c>
      <c r="N1143" s="8"/>
      <c r="O1143" s="8"/>
      <c r="P1143" s="8"/>
      <c r="Q1143" s="143" t="s">
        <v>1094</v>
      </c>
      <c r="R1143" s="8"/>
      <c r="S1143" s="143" t="s">
        <v>134</v>
      </c>
      <c r="T1143" s="8"/>
      <c r="U1143" s="135" t="n">
        <v>3166.67</v>
      </c>
      <c r="V1143" s="8"/>
      <c r="W1143" s="146"/>
      <c r="X1143" s="8"/>
      <c r="Y1143" s="135" t="n">
        <v>32560.38</v>
      </c>
    </row>
    <row r="1144" customFormat="false" ht="15" hidden="false" customHeight="false" outlineLevel="0" collapsed="false">
      <c r="A1144" s="8"/>
      <c r="B1144" s="8"/>
      <c r="C1144" s="143" t="s">
        <v>1409</v>
      </c>
      <c r="D1144" s="8"/>
      <c r="E1144" s="8"/>
      <c r="F1144" s="8"/>
      <c r="G1144" s="8"/>
      <c r="H1144" s="8"/>
      <c r="I1144" s="8"/>
      <c r="J1144" s="8"/>
      <c r="K1144" s="8"/>
      <c r="L1144" s="8"/>
      <c r="M1144" s="144"/>
      <c r="N1144" s="8"/>
      <c r="O1144" s="8"/>
      <c r="P1144" s="8"/>
      <c r="Q1144" s="8"/>
      <c r="R1144" s="8"/>
      <c r="S1144" s="8"/>
      <c r="T1144" s="8"/>
      <c r="U1144" s="134" t="n">
        <v>3166.67</v>
      </c>
      <c r="V1144" s="8"/>
      <c r="W1144" s="134" t="n">
        <v>0</v>
      </c>
      <c r="X1144" s="8"/>
      <c r="Y1144" s="134" t="n">
        <v>32560.38</v>
      </c>
    </row>
    <row r="1145" customFormat="false" ht="15" hidden="false" customHeight="false" outlineLevel="0" collapsed="false">
      <c r="A1145" s="14"/>
      <c r="B1145" s="14"/>
      <c r="C1145" s="48" t="s">
        <v>252</v>
      </c>
      <c r="D1145" s="14"/>
      <c r="E1145" s="14"/>
      <c r="F1145" s="14"/>
      <c r="G1145" s="14"/>
      <c r="H1145" s="14"/>
      <c r="I1145" s="14"/>
      <c r="J1145" s="14"/>
      <c r="K1145" s="14"/>
      <c r="L1145" s="14"/>
      <c r="M1145" s="141"/>
      <c r="N1145" s="14"/>
      <c r="O1145" s="14"/>
      <c r="P1145" s="14"/>
      <c r="Q1145" s="14"/>
      <c r="R1145" s="14"/>
      <c r="S1145" s="14"/>
      <c r="T1145" s="14"/>
      <c r="U1145" s="14"/>
      <c r="V1145" s="14"/>
      <c r="W1145" s="14"/>
      <c r="X1145" s="14"/>
      <c r="Y1145" s="142" t="n">
        <v>0</v>
      </c>
    </row>
    <row r="1146" customFormat="false" ht="15" hidden="false" customHeight="false" outlineLevel="0" collapsed="false">
      <c r="A1146" s="8"/>
      <c r="B1146" s="8"/>
      <c r="C1146" s="143" t="s">
        <v>1410</v>
      </c>
      <c r="D1146" s="8"/>
      <c r="E1146" s="8"/>
      <c r="F1146" s="8"/>
      <c r="G1146" s="8"/>
      <c r="H1146" s="8"/>
      <c r="I1146" s="8"/>
      <c r="J1146" s="8"/>
      <c r="K1146" s="8"/>
      <c r="L1146" s="8"/>
      <c r="M1146" s="144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134" t="n">
        <v>0</v>
      </c>
    </row>
    <row r="1147" customFormat="false" ht="15" hidden="false" customHeight="false" outlineLevel="0" collapsed="false">
      <c r="A1147" s="14"/>
      <c r="B1147" s="14"/>
      <c r="C1147" s="48" t="s">
        <v>1411</v>
      </c>
      <c r="D1147" s="14"/>
      <c r="E1147" s="14"/>
      <c r="F1147" s="14"/>
      <c r="G1147" s="14"/>
      <c r="H1147" s="14"/>
      <c r="I1147" s="14"/>
      <c r="J1147" s="14"/>
      <c r="K1147" s="14"/>
      <c r="L1147" s="14"/>
      <c r="M1147" s="141"/>
      <c r="N1147" s="14"/>
      <c r="O1147" s="14"/>
      <c r="P1147" s="14"/>
      <c r="Q1147" s="14"/>
      <c r="R1147" s="14"/>
      <c r="S1147" s="14"/>
      <c r="T1147" s="14"/>
      <c r="U1147" s="14"/>
      <c r="V1147" s="14"/>
      <c r="W1147" s="14"/>
      <c r="X1147" s="14"/>
      <c r="Y1147" s="142" t="n">
        <v>0</v>
      </c>
    </row>
    <row r="1148" customFormat="false" ht="15" hidden="false" customHeight="false" outlineLevel="0" collapsed="false">
      <c r="A1148" s="8"/>
      <c r="B1148" s="8"/>
      <c r="C1148" s="143" t="s">
        <v>1412</v>
      </c>
      <c r="D1148" s="8"/>
      <c r="E1148" s="8"/>
      <c r="F1148" s="8"/>
      <c r="G1148" s="8"/>
      <c r="H1148" s="8"/>
      <c r="I1148" s="8"/>
      <c r="J1148" s="8"/>
      <c r="K1148" s="8"/>
      <c r="L1148" s="8"/>
      <c r="M1148" s="144"/>
      <c r="N1148" s="8"/>
      <c r="O1148" s="8"/>
      <c r="P1148" s="8"/>
      <c r="Q1148" s="8"/>
      <c r="R1148" s="8"/>
      <c r="S1148" s="8"/>
      <c r="T1148" s="8"/>
      <c r="U1148" s="8"/>
      <c r="V1148" s="8"/>
      <c r="W1148" s="8"/>
      <c r="X1148" s="8"/>
      <c r="Y1148" s="134" t="n">
        <v>0</v>
      </c>
    </row>
    <row r="1149" customFormat="false" ht="15" hidden="false" customHeight="false" outlineLevel="0" collapsed="false">
      <c r="A1149" s="14"/>
      <c r="B1149" s="14"/>
      <c r="C1149" s="48" t="s">
        <v>253</v>
      </c>
      <c r="D1149" s="14"/>
      <c r="E1149" s="14"/>
      <c r="F1149" s="14"/>
      <c r="G1149" s="14"/>
      <c r="H1149" s="14"/>
      <c r="I1149" s="14"/>
      <c r="J1149" s="14"/>
      <c r="K1149" s="14"/>
      <c r="L1149" s="14"/>
      <c r="M1149" s="141"/>
      <c r="N1149" s="14"/>
      <c r="O1149" s="14"/>
      <c r="P1149" s="14"/>
      <c r="Q1149" s="14"/>
      <c r="R1149" s="14"/>
      <c r="S1149" s="14"/>
      <c r="T1149" s="14"/>
      <c r="U1149" s="14"/>
      <c r="V1149" s="14"/>
      <c r="W1149" s="14"/>
      <c r="X1149" s="14"/>
      <c r="Y1149" s="142" t="n">
        <v>360</v>
      </c>
    </row>
    <row r="1150" customFormat="false" ht="15.75" hidden="false" customHeight="false" outlineLevel="0" collapsed="false">
      <c r="A1150" s="76"/>
      <c r="B1150" s="76"/>
      <c r="C1150" s="76"/>
      <c r="D1150" s="76"/>
      <c r="E1150" s="8"/>
      <c r="F1150" s="8"/>
      <c r="G1150" s="143" t="s">
        <v>538</v>
      </c>
      <c r="H1150" s="8"/>
      <c r="I1150" s="145" t="n">
        <v>43235</v>
      </c>
      <c r="J1150" s="8"/>
      <c r="K1150" s="143" t="s">
        <v>842</v>
      </c>
      <c r="L1150" s="8"/>
      <c r="M1150" s="147" t="s">
        <v>843</v>
      </c>
      <c r="N1150" s="8"/>
      <c r="O1150" s="143" t="s">
        <v>789</v>
      </c>
      <c r="P1150" s="8"/>
      <c r="Q1150" s="143" t="s">
        <v>844</v>
      </c>
      <c r="R1150" s="8"/>
      <c r="S1150" s="143" t="s">
        <v>392</v>
      </c>
      <c r="T1150" s="8"/>
      <c r="U1150" s="135" t="n">
        <v>30</v>
      </c>
      <c r="V1150" s="8"/>
      <c r="W1150" s="146"/>
      <c r="X1150" s="8"/>
      <c r="Y1150" s="135" t="n">
        <v>390</v>
      </c>
    </row>
    <row r="1151" customFormat="false" ht="15" hidden="false" customHeight="false" outlineLevel="0" collapsed="false">
      <c r="A1151" s="8"/>
      <c r="B1151" s="8"/>
      <c r="C1151" s="143" t="s">
        <v>1413</v>
      </c>
      <c r="D1151" s="8"/>
      <c r="E1151" s="8"/>
      <c r="F1151" s="8"/>
      <c r="G1151" s="8"/>
      <c r="H1151" s="8"/>
      <c r="I1151" s="8"/>
      <c r="J1151" s="8"/>
      <c r="K1151" s="8"/>
      <c r="L1151" s="8"/>
      <c r="M1151" s="144"/>
      <c r="N1151" s="8"/>
      <c r="O1151" s="8"/>
      <c r="P1151" s="8"/>
      <c r="Q1151" s="8"/>
      <c r="R1151" s="8"/>
      <c r="S1151" s="8"/>
      <c r="T1151" s="8"/>
      <c r="U1151" s="134" t="n">
        <v>30</v>
      </c>
      <c r="V1151" s="8"/>
      <c r="W1151" s="134" t="n">
        <v>0</v>
      </c>
      <c r="X1151" s="8"/>
      <c r="Y1151" s="134" t="n">
        <v>390</v>
      </c>
    </row>
    <row r="1152" customFormat="false" ht="15" hidden="false" customHeight="false" outlineLevel="0" collapsed="false">
      <c r="A1152" s="14"/>
      <c r="B1152" s="14"/>
      <c r="C1152" s="48" t="s">
        <v>254</v>
      </c>
      <c r="D1152" s="14"/>
      <c r="E1152" s="14"/>
      <c r="F1152" s="14"/>
      <c r="G1152" s="14"/>
      <c r="H1152" s="14"/>
      <c r="I1152" s="14"/>
      <c r="J1152" s="14"/>
      <c r="K1152" s="14"/>
      <c r="L1152" s="14"/>
      <c r="M1152" s="141"/>
      <c r="N1152" s="14"/>
      <c r="O1152" s="14"/>
      <c r="P1152" s="14"/>
      <c r="Q1152" s="14"/>
      <c r="R1152" s="14"/>
      <c r="S1152" s="14"/>
      <c r="T1152" s="14"/>
      <c r="U1152" s="14"/>
      <c r="V1152" s="14"/>
      <c r="W1152" s="14"/>
      <c r="X1152" s="14"/>
      <c r="Y1152" s="142" t="n">
        <v>18772.05</v>
      </c>
    </row>
    <row r="1153" customFormat="false" ht="15.75" hidden="false" customHeight="false" outlineLevel="0" collapsed="false">
      <c r="A1153" s="76"/>
      <c r="B1153" s="76"/>
      <c r="C1153" s="76"/>
      <c r="D1153" s="76"/>
      <c r="E1153" s="8"/>
      <c r="F1153" s="8"/>
      <c r="G1153" s="143" t="s">
        <v>839</v>
      </c>
      <c r="H1153" s="8"/>
      <c r="I1153" s="145" t="n">
        <v>43233</v>
      </c>
      <c r="J1153" s="8"/>
      <c r="K1153" s="143" t="s">
        <v>947</v>
      </c>
      <c r="L1153" s="8"/>
      <c r="M1153" s="144"/>
      <c r="N1153" s="8"/>
      <c r="O1153" s="143" t="s">
        <v>490</v>
      </c>
      <c r="P1153" s="8"/>
      <c r="Q1153" s="143" t="s">
        <v>1246</v>
      </c>
      <c r="R1153" s="8"/>
      <c r="S1153" s="143" t="s">
        <v>409</v>
      </c>
      <c r="T1153" s="8"/>
      <c r="U1153" s="135" t="n">
        <v>1839.51</v>
      </c>
      <c r="V1153" s="8"/>
      <c r="W1153" s="146"/>
      <c r="X1153" s="8"/>
      <c r="Y1153" s="135" t="n">
        <v>20611.56</v>
      </c>
    </row>
    <row r="1154" customFormat="false" ht="15" hidden="false" customHeight="false" outlineLevel="0" collapsed="false">
      <c r="A1154" s="8"/>
      <c r="B1154" s="8"/>
      <c r="C1154" s="143" t="s">
        <v>1414</v>
      </c>
      <c r="D1154" s="8"/>
      <c r="E1154" s="8"/>
      <c r="F1154" s="8"/>
      <c r="G1154" s="8"/>
      <c r="H1154" s="8"/>
      <c r="I1154" s="8"/>
      <c r="J1154" s="8"/>
      <c r="K1154" s="8"/>
      <c r="L1154" s="8"/>
      <c r="M1154" s="144"/>
      <c r="N1154" s="8"/>
      <c r="O1154" s="8"/>
      <c r="P1154" s="8"/>
      <c r="Q1154" s="8"/>
      <c r="R1154" s="8"/>
      <c r="S1154" s="8"/>
      <c r="T1154" s="8"/>
      <c r="U1154" s="134" t="n">
        <v>1839.51</v>
      </c>
      <c r="V1154" s="8"/>
      <c r="W1154" s="134" t="n">
        <v>0</v>
      </c>
      <c r="X1154" s="8"/>
      <c r="Y1154" s="134" t="n">
        <v>20611.56</v>
      </c>
    </row>
    <row r="1155" customFormat="false" ht="15" hidden="false" customHeight="false" outlineLevel="0" collapsed="false">
      <c r="A1155" s="14"/>
      <c r="B1155" s="14"/>
      <c r="C1155" s="48" t="s">
        <v>256</v>
      </c>
      <c r="D1155" s="14"/>
      <c r="E1155" s="14"/>
      <c r="F1155" s="14"/>
      <c r="G1155" s="14"/>
      <c r="H1155" s="14"/>
      <c r="I1155" s="14"/>
      <c r="J1155" s="14"/>
      <c r="K1155" s="14"/>
      <c r="L1155" s="14"/>
      <c r="M1155" s="141"/>
      <c r="N1155" s="14"/>
      <c r="O1155" s="14"/>
      <c r="P1155" s="14"/>
      <c r="Q1155" s="14"/>
      <c r="R1155" s="14"/>
      <c r="S1155" s="14"/>
      <c r="T1155" s="14"/>
      <c r="U1155" s="14"/>
      <c r="V1155" s="14"/>
      <c r="W1155" s="14"/>
      <c r="X1155" s="14"/>
      <c r="Y1155" s="142" t="n">
        <v>8874.56</v>
      </c>
    </row>
    <row r="1156" customFormat="false" ht="15" hidden="false" customHeight="false" outlineLevel="0" collapsed="false">
      <c r="A1156" s="8"/>
      <c r="B1156" s="8"/>
      <c r="C1156" s="8"/>
      <c r="D1156" s="8"/>
      <c r="E1156" s="8"/>
      <c r="F1156" s="8"/>
      <c r="G1156" s="143" t="s">
        <v>538</v>
      </c>
      <c r="H1156" s="8"/>
      <c r="I1156" s="145" t="n">
        <v>43251</v>
      </c>
      <c r="J1156" s="8"/>
      <c r="K1156" s="143" t="s">
        <v>1069</v>
      </c>
      <c r="L1156" s="8"/>
      <c r="M1156" s="147" t="s">
        <v>843</v>
      </c>
      <c r="N1156" s="8"/>
      <c r="O1156" s="8"/>
      <c r="P1156" s="8"/>
      <c r="Q1156" s="143" t="s">
        <v>1094</v>
      </c>
      <c r="R1156" s="8"/>
      <c r="S1156" s="143" t="s">
        <v>134</v>
      </c>
      <c r="T1156" s="8"/>
      <c r="U1156" s="134" t="n">
        <v>1109.42</v>
      </c>
      <c r="V1156" s="8"/>
      <c r="W1156" s="8"/>
      <c r="X1156" s="8"/>
      <c r="Y1156" s="134" t="n">
        <v>9983.98</v>
      </c>
    </row>
    <row r="1157" customFormat="false" ht="15.75" hidden="false" customHeight="false" outlineLevel="0" collapsed="false">
      <c r="A1157" s="8"/>
      <c r="B1157" s="8"/>
      <c r="C1157" s="8"/>
      <c r="D1157" s="8"/>
      <c r="E1157" s="8"/>
      <c r="F1157" s="8"/>
      <c r="G1157" s="143" t="s">
        <v>538</v>
      </c>
      <c r="H1157" s="8"/>
      <c r="I1157" s="145" t="n">
        <v>43251</v>
      </c>
      <c r="J1157" s="8"/>
      <c r="K1157" s="143" t="s">
        <v>1102</v>
      </c>
      <c r="L1157" s="8"/>
      <c r="M1157" s="147" t="s">
        <v>843</v>
      </c>
      <c r="N1157" s="8"/>
      <c r="O1157" s="8"/>
      <c r="P1157" s="8"/>
      <c r="Q1157" s="143" t="s">
        <v>1103</v>
      </c>
      <c r="R1157" s="8"/>
      <c r="S1157" s="143" t="s">
        <v>134</v>
      </c>
      <c r="T1157" s="8"/>
      <c r="U1157" s="135" t="n">
        <v>33.64</v>
      </c>
      <c r="V1157" s="8"/>
      <c r="W1157" s="146"/>
      <c r="X1157" s="8"/>
      <c r="Y1157" s="135" t="n">
        <v>10017.62</v>
      </c>
    </row>
    <row r="1158" customFormat="false" ht="15" hidden="false" customHeight="false" outlineLevel="0" collapsed="false">
      <c r="A1158" s="8"/>
      <c r="B1158" s="8"/>
      <c r="C1158" s="143" t="s">
        <v>1415</v>
      </c>
      <c r="D1158" s="8"/>
      <c r="E1158" s="8"/>
      <c r="F1158" s="8"/>
      <c r="G1158" s="8"/>
      <c r="H1158" s="8"/>
      <c r="I1158" s="8"/>
      <c r="J1158" s="8"/>
      <c r="K1158" s="8"/>
      <c r="L1158" s="8"/>
      <c r="M1158" s="144"/>
      <c r="N1158" s="8"/>
      <c r="O1158" s="8"/>
      <c r="P1158" s="8"/>
      <c r="Q1158" s="8"/>
      <c r="R1158" s="8"/>
      <c r="S1158" s="8"/>
      <c r="T1158" s="8"/>
      <c r="U1158" s="134" t="n">
        <v>1143.06</v>
      </c>
      <c r="V1158" s="8"/>
      <c r="W1158" s="134" t="n">
        <v>0</v>
      </c>
      <c r="X1158" s="8"/>
      <c r="Y1158" s="134" t="n">
        <v>10017.62</v>
      </c>
    </row>
    <row r="1159" customFormat="false" ht="15" hidden="false" customHeight="false" outlineLevel="0" collapsed="false">
      <c r="A1159" s="14"/>
      <c r="B1159" s="14"/>
      <c r="C1159" s="48" t="s">
        <v>257</v>
      </c>
      <c r="D1159" s="14"/>
      <c r="E1159" s="14"/>
      <c r="F1159" s="14"/>
      <c r="G1159" s="14"/>
      <c r="H1159" s="14"/>
      <c r="I1159" s="14"/>
      <c r="J1159" s="14"/>
      <c r="K1159" s="14"/>
      <c r="L1159" s="14"/>
      <c r="M1159" s="141"/>
      <c r="N1159" s="14"/>
      <c r="O1159" s="14"/>
      <c r="P1159" s="14"/>
      <c r="Q1159" s="14"/>
      <c r="R1159" s="14"/>
      <c r="S1159" s="14"/>
      <c r="T1159" s="14"/>
      <c r="U1159" s="14"/>
      <c r="V1159" s="14"/>
      <c r="W1159" s="14"/>
      <c r="X1159" s="14"/>
      <c r="Y1159" s="142" t="n">
        <v>46803.15</v>
      </c>
    </row>
    <row r="1160" customFormat="false" ht="15" hidden="false" customHeight="false" outlineLevel="0" collapsed="false">
      <c r="A1160" s="8"/>
      <c r="B1160" s="8"/>
      <c r="C1160" s="8"/>
      <c r="D1160" s="8"/>
      <c r="E1160" s="8"/>
      <c r="F1160" s="8"/>
      <c r="G1160" s="143" t="s">
        <v>538</v>
      </c>
      <c r="H1160" s="8"/>
      <c r="I1160" s="145" t="n">
        <v>43251</v>
      </c>
      <c r="J1160" s="8"/>
      <c r="K1160" s="143" t="s">
        <v>1069</v>
      </c>
      <c r="L1160" s="8"/>
      <c r="M1160" s="147" t="s">
        <v>843</v>
      </c>
      <c r="N1160" s="8"/>
      <c r="O1160" s="8"/>
      <c r="P1160" s="8"/>
      <c r="Q1160" s="143" t="s">
        <v>1094</v>
      </c>
      <c r="R1160" s="8"/>
      <c r="S1160" s="143" t="s">
        <v>134</v>
      </c>
      <c r="T1160" s="8"/>
      <c r="U1160" s="8"/>
      <c r="V1160" s="8"/>
      <c r="W1160" s="134" t="n">
        <v>1510</v>
      </c>
      <c r="X1160" s="8"/>
      <c r="Y1160" s="134" t="n">
        <v>45293.15</v>
      </c>
    </row>
    <row r="1161" customFormat="false" ht="15" hidden="false" customHeight="false" outlineLevel="0" collapsed="false">
      <c r="A1161" s="8"/>
      <c r="B1161" s="8"/>
      <c r="C1161" s="8"/>
      <c r="D1161" s="8"/>
      <c r="E1161" s="8"/>
      <c r="F1161" s="8"/>
      <c r="G1161" s="143" t="s">
        <v>538</v>
      </c>
      <c r="H1161" s="8"/>
      <c r="I1161" s="145" t="n">
        <v>43251</v>
      </c>
      <c r="J1161" s="8"/>
      <c r="K1161" s="143" t="s">
        <v>1069</v>
      </c>
      <c r="L1161" s="8"/>
      <c r="M1161" s="147" t="s">
        <v>843</v>
      </c>
      <c r="N1161" s="8"/>
      <c r="O1161" s="8"/>
      <c r="P1161" s="8"/>
      <c r="Q1161" s="143" t="s">
        <v>1094</v>
      </c>
      <c r="R1161" s="8"/>
      <c r="S1161" s="143" t="s">
        <v>134</v>
      </c>
      <c r="T1161" s="8"/>
      <c r="U1161" s="134" t="n">
        <v>460</v>
      </c>
      <c r="V1161" s="8"/>
      <c r="W1161" s="8"/>
      <c r="X1161" s="8"/>
      <c r="Y1161" s="134" t="n">
        <v>45753.15</v>
      </c>
    </row>
    <row r="1162" customFormat="false" ht="15.75" hidden="false" customHeight="false" outlineLevel="0" collapsed="false">
      <c r="A1162" s="8"/>
      <c r="B1162" s="8"/>
      <c r="C1162" s="8"/>
      <c r="D1162" s="8"/>
      <c r="E1162" s="8"/>
      <c r="F1162" s="8"/>
      <c r="G1162" s="143" t="s">
        <v>839</v>
      </c>
      <c r="H1162" s="8"/>
      <c r="I1162" s="145" t="n">
        <v>43251</v>
      </c>
      <c r="J1162" s="8"/>
      <c r="K1162" s="143" t="s">
        <v>1022</v>
      </c>
      <c r="L1162" s="8"/>
      <c r="M1162" s="144"/>
      <c r="N1162" s="8"/>
      <c r="O1162" s="143" t="s">
        <v>498</v>
      </c>
      <c r="P1162" s="8"/>
      <c r="Q1162" s="143" t="s">
        <v>850</v>
      </c>
      <c r="R1162" s="8"/>
      <c r="S1162" s="143" t="s">
        <v>409</v>
      </c>
      <c r="T1162" s="8"/>
      <c r="U1162" s="135" t="n">
        <v>5740.52</v>
      </c>
      <c r="V1162" s="8"/>
      <c r="W1162" s="146"/>
      <c r="X1162" s="8"/>
      <c r="Y1162" s="135" t="n">
        <v>51493.67</v>
      </c>
    </row>
    <row r="1163" customFormat="false" ht="15" hidden="false" customHeight="false" outlineLevel="0" collapsed="false">
      <c r="A1163" s="8"/>
      <c r="B1163" s="8"/>
      <c r="C1163" s="143" t="s">
        <v>1416</v>
      </c>
      <c r="D1163" s="8"/>
      <c r="E1163" s="8"/>
      <c r="F1163" s="8"/>
      <c r="G1163" s="8"/>
      <c r="H1163" s="8"/>
      <c r="I1163" s="8"/>
      <c r="J1163" s="8"/>
      <c r="K1163" s="8"/>
      <c r="L1163" s="8"/>
      <c r="M1163" s="144"/>
      <c r="N1163" s="8"/>
      <c r="O1163" s="8"/>
      <c r="P1163" s="8"/>
      <c r="Q1163" s="8"/>
      <c r="R1163" s="8"/>
      <c r="S1163" s="8"/>
      <c r="T1163" s="8"/>
      <c r="U1163" s="134" t="n">
        <v>6200.52</v>
      </c>
      <c r="V1163" s="8"/>
      <c r="W1163" s="134" t="n">
        <v>1510</v>
      </c>
      <c r="X1163" s="8"/>
      <c r="Y1163" s="134" t="n">
        <v>51493.67</v>
      </c>
    </row>
    <row r="1164" customFormat="false" ht="15" hidden="false" customHeight="false" outlineLevel="0" collapsed="false">
      <c r="A1164" s="14"/>
      <c r="B1164" s="14"/>
      <c r="C1164" s="48" t="s">
        <v>258</v>
      </c>
      <c r="D1164" s="14"/>
      <c r="E1164" s="14"/>
      <c r="F1164" s="14"/>
      <c r="G1164" s="14"/>
      <c r="H1164" s="14"/>
      <c r="I1164" s="14"/>
      <c r="J1164" s="14"/>
      <c r="K1164" s="14"/>
      <c r="L1164" s="14"/>
      <c r="M1164" s="141"/>
      <c r="N1164" s="14"/>
      <c r="O1164" s="14"/>
      <c r="P1164" s="14"/>
      <c r="Q1164" s="14"/>
      <c r="R1164" s="14"/>
      <c r="S1164" s="14"/>
      <c r="T1164" s="14"/>
      <c r="U1164" s="14"/>
      <c r="V1164" s="14"/>
      <c r="W1164" s="14"/>
      <c r="X1164" s="14"/>
      <c r="Y1164" s="142" t="n">
        <v>651.81</v>
      </c>
    </row>
    <row r="1165" customFormat="false" ht="15" hidden="false" customHeight="false" outlineLevel="0" collapsed="false">
      <c r="A1165" s="8"/>
      <c r="B1165" s="8"/>
      <c r="C1165" s="143" t="s">
        <v>1417</v>
      </c>
      <c r="D1165" s="8"/>
      <c r="E1165" s="8"/>
      <c r="F1165" s="8"/>
      <c r="G1165" s="8"/>
      <c r="H1165" s="8"/>
      <c r="I1165" s="8"/>
      <c r="J1165" s="8"/>
      <c r="K1165" s="8"/>
      <c r="L1165" s="8"/>
      <c r="M1165" s="144"/>
      <c r="N1165" s="8"/>
      <c r="O1165" s="8"/>
      <c r="P1165" s="8"/>
      <c r="Q1165" s="8"/>
      <c r="R1165" s="8"/>
      <c r="S1165" s="8"/>
      <c r="T1165" s="8"/>
      <c r="U1165" s="8"/>
      <c r="V1165" s="8"/>
      <c r="W1165" s="8"/>
      <c r="X1165" s="8"/>
      <c r="Y1165" s="134" t="n">
        <v>651.81</v>
      </c>
    </row>
    <row r="1166" customFormat="false" ht="15" hidden="false" customHeight="false" outlineLevel="0" collapsed="false">
      <c r="A1166" s="14"/>
      <c r="B1166" s="14"/>
      <c r="C1166" s="48" t="s">
        <v>260</v>
      </c>
      <c r="D1166" s="14"/>
      <c r="E1166" s="14"/>
      <c r="F1166" s="14"/>
      <c r="G1166" s="14"/>
      <c r="H1166" s="14"/>
      <c r="I1166" s="14"/>
      <c r="J1166" s="14"/>
      <c r="K1166" s="14"/>
      <c r="L1166" s="14"/>
      <c r="M1166" s="141"/>
      <c r="N1166" s="14"/>
      <c r="O1166" s="14"/>
      <c r="P1166" s="14"/>
      <c r="Q1166" s="14"/>
      <c r="R1166" s="14"/>
      <c r="S1166" s="14"/>
      <c r="T1166" s="14"/>
      <c r="U1166" s="14"/>
      <c r="V1166" s="14"/>
      <c r="W1166" s="14"/>
      <c r="X1166" s="14"/>
      <c r="Y1166" s="142" t="n">
        <v>1427.36</v>
      </c>
    </row>
    <row r="1167" customFormat="false" ht="15.75" hidden="false" customHeight="false" outlineLevel="0" collapsed="false">
      <c r="A1167" s="76"/>
      <c r="B1167" s="76"/>
      <c r="C1167" s="76"/>
      <c r="D1167" s="76"/>
      <c r="E1167" s="8"/>
      <c r="F1167" s="8"/>
      <c r="G1167" s="143" t="s">
        <v>538</v>
      </c>
      <c r="H1167" s="8"/>
      <c r="I1167" s="145" t="n">
        <v>43251</v>
      </c>
      <c r="J1167" s="8"/>
      <c r="K1167" s="143" t="s">
        <v>854</v>
      </c>
      <c r="L1167" s="8"/>
      <c r="M1167" s="147" t="s">
        <v>843</v>
      </c>
      <c r="N1167" s="8"/>
      <c r="O1167" s="143" t="s">
        <v>1219</v>
      </c>
      <c r="P1167" s="8"/>
      <c r="Q1167" s="143" t="s">
        <v>856</v>
      </c>
      <c r="R1167" s="8"/>
      <c r="S1167" s="143" t="s">
        <v>149</v>
      </c>
      <c r="T1167" s="8"/>
      <c r="U1167" s="135" t="n">
        <v>95.44</v>
      </c>
      <c r="V1167" s="8"/>
      <c r="W1167" s="146"/>
      <c r="X1167" s="8"/>
      <c r="Y1167" s="135" t="n">
        <v>1522.8</v>
      </c>
    </row>
    <row r="1168" customFormat="false" ht="15" hidden="false" customHeight="false" outlineLevel="0" collapsed="false">
      <c r="A1168" s="8"/>
      <c r="B1168" s="8"/>
      <c r="C1168" s="143" t="s">
        <v>1418</v>
      </c>
      <c r="D1168" s="8"/>
      <c r="E1168" s="8"/>
      <c r="F1168" s="8"/>
      <c r="G1168" s="8"/>
      <c r="H1168" s="8"/>
      <c r="I1168" s="8"/>
      <c r="J1168" s="8"/>
      <c r="K1168" s="8"/>
      <c r="L1168" s="8"/>
      <c r="M1168" s="144"/>
      <c r="N1168" s="8"/>
      <c r="O1168" s="8"/>
      <c r="P1168" s="8"/>
      <c r="Q1168" s="8"/>
      <c r="R1168" s="8"/>
      <c r="S1168" s="8"/>
      <c r="T1168" s="8"/>
      <c r="U1168" s="134" t="n">
        <v>95.44</v>
      </c>
      <c r="V1168" s="8"/>
      <c r="W1168" s="134" t="n">
        <v>0</v>
      </c>
      <c r="X1168" s="8"/>
      <c r="Y1168" s="134" t="n">
        <v>1522.8</v>
      </c>
    </row>
    <row r="1169" customFormat="false" ht="15" hidden="false" customHeight="false" outlineLevel="0" collapsed="false">
      <c r="A1169" s="14"/>
      <c r="B1169" s="14"/>
      <c r="C1169" s="48" t="s">
        <v>261</v>
      </c>
      <c r="D1169" s="14"/>
      <c r="E1169" s="14"/>
      <c r="F1169" s="14"/>
      <c r="G1169" s="14"/>
      <c r="H1169" s="14"/>
      <c r="I1169" s="14"/>
      <c r="J1169" s="14"/>
      <c r="K1169" s="14"/>
      <c r="L1169" s="14"/>
      <c r="M1169" s="141"/>
      <c r="N1169" s="14"/>
      <c r="O1169" s="14"/>
      <c r="P1169" s="14"/>
      <c r="Q1169" s="14"/>
      <c r="R1169" s="14"/>
      <c r="S1169" s="14"/>
      <c r="T1169" s="14"/>
      <c r="U1169" s="14"/>
      <c r="V1169" s="14"/>
      <c r="W1169" s="14"/>
      <c r="X1169" s="14"/>
      <c r="Y1169" s="142" t="n">
        <v>2050</v>
      </c>
    </row>
    <row r="1170" customFormat="false" ht="15" hidden="false" customHeight="false" outlineLevel="0" collapsed="false">
      <c r="A1170" s="8"/>
      <c r="B1170" s="8"/>
      <c r="C1170" s="8"/>
      <c r="D1170" s="8"/>
      <c r="E1170" s="8"/>
      <c r="F1170" s="8"/>
      <c r="G1170" s="143" t="s">
        <v>538</v>
      </c>
      <c r="H1170" s="8"/>
      <c r="I1170" s="145" t="n">
        <v>43251</v>
      </c>
      <c r="J1170" s="8"/>
      <c r="K1170" s="143" t="s">
        <v>1069</v>
      </c>
      <c r="L1170" s="8"/>
      <c r="M1170" s="147" t="s">
        <v>843</v>
      </c>
      <c r="N1170" s="8"/>
      <c r="O1170" s="8"/>
      <c r="P1170" s="8"/>
      <c r="Q1170" s="143" t="s">
        <v>1094</v>
      </c>
      <c r="R1170" s="8"/>
      <c r="S1170" s="143" t="s">
        <v>134</v>
      </c>
      <c r="T1170" s="8"/>
      <c r="U1170" s="8"/>
      <c r="V1170" s="8"/>
      <c r="W1170" s="134" t="n">
        <v>1300</v>
      </c>
      <c r="X1170" s="8"/>
      <c r="Y1170" s="134" t="n">
        <v>750</v>
      </c>
    </row>
    <row r="1171" customFormat="false" ht="15.75" hidden="false" customHeight="false" outlineLevel="0" collapsed="false">
      <c r="A1171" s="8"/>
      <c r="B1171" s="8"/>
      <c r="C1171" s="8"/>
      <c r="D1171" s="8"/>
      <c r="E1171" s="8"/>
      <c r="F1171" s="8"/>
      <c r="G1171" s="143" t="s">
        <v>839</v>
      </c>
      <c r="H1171" s="8"/>
      <c r="I1171" s="145" t="n">
        <v>43251</v>
      </c>
      <c r="J1171" s="8"/>
      <c r="K1171" s="143" t="s">
        <v>1021</v>
      </c>
      <c r="L1171" s="8"/>
      <c r="M1171" s="144"/>
      <c r="N1171" s="8"/>
      <c r="O1171" s="143" t="s">
        <v>499</v>
      </c>
      <c r="P1171" s="8"/>
      <c r="Q1171" s="143" t="s">
        <v>1419</v>
      </c>
      <c r="R1171" s="8"/>
      <c r="S1171" s="143" t="s">
        <v>409</v>
      </c>
      <c r="T1171" s="8"/>
      <c r="U1171" s="135" t="n">
        <v>1300</v>
      </c>
      <c r="V1171" s="8"/>
      <c r="W1171" s="146"/>
      <c r="X1171" s="8"/>
      <c r="Y1171" s="135" t="n">
        <v>2050</v>
      </c>
    </row>
    <row r="1172" customFormat="false" ht="15" hidden="false" customHeight="false" outlineLevel="0" collapsed="false">
      <c r="A1172" s="8"/>
      <c r="B1172" s="8"/>
      <c r="C1172" s="143" t="s">
        <v>1420</v>
      </c>
      <c r="D1172" s="8"/>
      <c r="E1172" s="8"/>
      <c r="F1172" s="8"/>
      <c r="G1172" s="8"/>
      <c r="H1172" s="8"/>
      <c r="I1172" s="8"/>
      <c r="J1172" s="8"/>
      <c r="K1172" s="8"/>
      <c r="L1172" s="8"/>
      <c r="M1172" s="144"/>
      <c r="N1172" s="8"/>
      <c r="O1172" s="8"/>
      <c r="P1172" s="8"/>
      <c r="Q1172" s="8"/>
      <c r="R1172" s="8"/>
      <c r="S1172" s="8"/>
      <c r="T1172" s="8"/>
      <c r="U1172" s="134" t="n">
        <v>1300</v>
      </c>
      <c r="V1172" s="8"/>
      <c r="W1172" s="134" t="n">
        <v>1300</v>
      </c>
      <c r="X1172" s="8"/>
      <c r="Y1172" s="134" t="n">
        <v>2050</v>
      </c>
    </row>
    <row r="1173" customFormat="false" ht="15" hidden="false" customHeight="false" outlineLevel="0" collapsed="false">
      <c r="A1173" s="14"/>
      <c r="B1173" s="14"/>
      <c r="C1173" s="48" t="s">
        <v>263</v>
      </c>
      <c r="D1173" s="14"/>
      <c r="E1173" s="14"/>
      <c r="F1173" s="14"/>
      <c r="G1173" s="14"/>
      <c r="H1173" s="14"/>
      <c r="I1173" s="14"/>
      <c r="J1173" s="14"/>
      <c r="K1173" s="14"/>
      <c r="L1173" s="14"/>
      <c r="M1173" s="141"/>
      <c r="N1173" s="14"/>
      <c r="O1173" s="14"/>
      <c r="P1173" s="14"/>
      <c r="Q1173" s="14"/>
      <c r="R1173" s="14"/>
      <c r="S1173" s="14"/>
      <c r="T1173" s="14"/>
      <c r="U1173" s="14"/>
      <c r="V1173" s="14"/>
      <c r="W1173" s="14"/>
      <c r="X1173" s="14"/>
      <c r="Y1173" s="142" t="n">
        <v>81328.98</v>
      </c>
    </row>
    <row r="1174" customFormat="false" ht="15" hidden="false" customHeight="false" outlineLevel="0" collapsed="false">
      <c r="A1174" s="14"/>
      <c r="B1174" s="14"/>
      <c r="C1174" s="14"/>
      <c r="D1174" s="48" t="s">
        <v>264</v>
      </c>
      <c r="E1174" s="14"/>
      <c r="F1174" s="14"/>
      <c r="G1174" s="14"/>
      <c r="H1174" s="14"/>
      <c r="I1174" s="14"/>
      <c r="J1174" s="14"/>
      <c r="K1174" s="14"/>
      <c r="L1174" s="14"/>
      <c r="M1174" s="141"/>
      <c r="N1174" s="14"/>
      <c r="O1174" s="14"/>
      <c r="P1174" s="14"/>
      <c r="Q1174" s="14"/>
      <c r="R1174" s="14"/>
      <c r="S1174" s="14"/>
      <c r="T1174" s="14"/>
      <c r="U1174" s="14"/>
      <c r="V1174" s="14"/>
      <c r="W1174" s="14"/>
      <c r="X1174" s="14"/>
      <c r="Y1174" s="142" t="n">
        <v>8625</v>
      </c>
    </row>
    <row r="1175" customFormat="false" ht="15" hidden="false" customHeight="false" outlineLevel="0" collapsed="false">
      <c r="A1175" s="8"/>
      <c r="B1175" s="8"/>
      <c r="C1175" s="8"/>
      <c r="D1175" s="143" t="s">
        <v>1421</v>
      </c>
      <c r="E1175" s="8"/>
      <c r="F1175" s="8"/>
      <c r="G1175" s="8"/>
      <c r="H1175" s="8"/>
      <c r="I1175" s="8"/>
      <c r="J1175" s="8"/>
      <c r="K1175" s="8"/>
      <c r="L1175" s="8"/>
      <c r="M1175" s="144"/>
      <c r="N1175" s="8"/>
      <c r="O1175" s="8"/>
      <c r="P1175" s="8"/>
      <c r="Q1175" s="8"/>
      <c r="R1175" s="8"/>
      <c r="S1175" s="8"/>
      <c r="T1175" s="8"/>
      <c r="U1175" s="8"/>
      <c r="V1175" s="8"/>
      <c r="W1175" s="8"/>
      <c r="X1175" s="8"/>
      <c r="Y1175" s="134" t="n">
        <v>8625</v>
      </c>
    </row>
    <row r="1176" customFormat="false" ht="15" hidden="false" customHeight="false" outlineLevel="0" collapsed="false">
      <c r="A1176" s="14"/>
      <c r="B1176" s="14"/>
      <c r="C1176" s="14"/>
      <c r="D1176" s="48" t="s">
        <v>266</v>
      </c>
      <c r="E1176" s="14"/>
      <c r="F1176" s="14"/>
      <c r="G1176" s="14"/>
      <c r="H1176" s="14"/>
      <c r="I1176" s="14"/>
      <c r="J1176" s="14"/>
      <c r="K1176" s="14"/>
      <c r="L1176" s="14"/>
      <c r="M1176" s="141"/>
      <c r="N1176" s="14"/>
      <c r="O1176" s="14"/>
      <c r="P1176" s="14"/>
      <c r="Q1176" s="14"/>
      <c r="R1176" s="14"/>
      <c r="S1176" s="14"/>
      <c r="T1176" s="14"/>
      <c r="U1176" s="14"/>
      <c r="V1176" s="14"/>
      <c r="W1176" s="14"/>
      <c r="X1176" s="14"/>
      <c r="Y1176" s="142" t="n">
        <v>2168</v>
      </c>
    </row>
    <row r="1177" customFormat="false" ht="15" hidden="false" customHeight="false" outlineLevel="0" collapsed="false">
      <c r="A1177" s="8"/>
      <c r="B1177" s="8"/>
      <c r="C1177" s="8"/>
      <c r="D1177" s="8"/>
      <c r="E1177" s="8"/>
      <c r="F1177" s="8"/>
      <c r="G1177" s="143" t="s">
        <v>839</v>
      </c>
      <c r="H1177" s="8"/>
      <c r="I1177" s="145" t="n">
        <v>43221</v>
      </c>
      <c r="J1177" s="8"/>
      <c r="K1177" s="143" t="s">
        <v>899</v>
      </c>
      <c r="L1177" s="8"/>
      <c r="M1177" s="144"/>
      <c r="N1177" s="8"/>
      <c r="O1177" s="143" t="s">
        <v>492</v>
      </c>
      <c r="P1177" s="8"/>
      <c r="Q1177" s="143" t="s">
        <v>900</v>
      </c>
      <c r="R1177" s="8"/>
      <c r="S1177" s="143" t="s">
        <v>409</v>
      </c>
      <c r="T1177" s="8"/>
      <c r="U1177" s="134" t="n">
        <v>650</v>
      </c>
      <c r="V1177" s="8"/>
      <c r="W1177" s="8"/>
      <c r="X1177" s="8"/>
      <c r="Y1177" s="134" t="n">
        <v>2818</v>
      </c>
    </row>
    <row r="1178" customFormat="false" ht="15" hidden="false" customHeight="false" outlineLevel="0" collapsed="false">
      <c r="A1178" s="8"/>
      <c r="B1178" s="8"/>
      <c r="C1178" s="8"/>
      <c r="D1178" s="8"/>
      <c r="E1178" s="8"/>
      <c r="F1178" s="8"/>
      <c r="G1178" s="143" t="s">
        <v>839</v>
      </c>
      <c r="H1178" s="8"/>
      <c r="I1178" s="145" t="n">
        <v>43242</v>
      </c>
      <c r="J1178" s="8"/>
      <c r="K1178" s="143" t="s">
        <v>993</v>
      </c>
      <c r="L1178" s="8"/>
      <c r="M1178" s="144"/>
      <c r="N1178" s="8"/>
      <c r="O1178" s="143" t="s">
        <v>807</v>
      </c>
      <c r="P1178" s="8"/>
      <c r="Q1178" s="143" t="s">
        <v>994</v>
      </c>
      <c r="R1178" s="8"/>
      <c r="S1178" s="143" t="s">
        <v>409</v>
      </c>
      <c r="T1178" s="8"/>
      <c r="U1178" s="134" t="n">
        <v>10000</v>
      </c>
      <c r="V1178" s="8"/>
      <c r="W1178" s="8"/>
      <c r="X1178" s="8"/>
      <c r="Y1178" s="134" t="n">
        <v>12818</v>
      </c>
    </row>
    <row r="1179" customFormat="false" ht="15.75" hidden="false" customHeight="false" outlineLevel="0" collapsed="false">
      <c r="A1179" s="8"/>
      <c r="B1179" s="8"/>
      <c r="C1179" s="8"/>
      <c r="D1179" s="8"/>
      <c r="E1179" s="8"/>
      <c r="F1179" s="8"/>
      <c r="G1179" s="143" t="s">
        <v>839</v>
      </c>
      <c r="H1179" s="8"/>
      <c r="I1179" s="145" t="n">
        <v>43249</v>
      </c>
      <c r="J1179" s="8"/>
      <c r="K1179" s="143" t="s">
        <v>1015</v>
      </c>
      <c r="L1179" s="8"/>
      <c r="M1179" s="144"/>
      <c r="N1179" s="8"/>
      <c r="O1179" s="143" t="s">
        <v>492</v>
      </c>
      <c r="P1179" s="8"/>
      <c r="Q1179" s="143" t="s">
        <v>1016</v>
      </c>
      <c r="R1179" s="8"/>
      <c r="S1179" s="143" t="s">
        <v>409</v>
      </c>
      <c r="T1179" s="8"/>
      <c r="U1179" s="135" t="n">
        <v>2150</v>
      </c>
      <c r="V1179" s="8"/>
      <c r="W1179" s="146"/>
      <c r="X1179" s="8"/>
      <c r="Y1179" s="135" t="n">
        <v>14968</v>
      </c>
    </row>
    <row r="1180" customFormat="false" ht="15" hidden="false" customHeight="false" outlineLevel="0" collapsed="false">
      <c r="A1180" s="8"/>
      <c r="B1180" s="8"/>
      <c r="C1180" s="8"/>
      <c r="D1180" s="143" t="s">
        <v>1422</v>
      </c>
      <c r="E1180" s="8"/>
      <c r="F1180" s="8"/>
      <c r="G1180" s="8"/>
      <c r="H1180" s="8"/>
      <c r="I1180" s="8"/>
      <c r="J1180" s="8"/>
      <c r="K1180" s="8"/>
      <c r="L1180" s="8"/>
      <c r="M1180" s="144"/>
      <c r="N1180" s="8"/>
      <c r="O1180" s="8"/>
      <c r="P1180" s="8"/>
      <c r="Q1180" s="8"/>
      <c r="R1180" s="8"/>
      <c r="S1180" s="8"/>
      <c r="T1180" s="8"/>
      <c r="U1180" s="134" t="n">
        <v>12800</v>
      </c>
      <c r="V1180" s="8"/>
      <c r="W1180" s="134" t="n">
        <v>0</v>
      </c>
      <c r="X1180" s="8"/>
      <c r="Y1180" s="134" t="n">
        <v>14968</v>
      </c>
    </row>
    <row r="1181" customFormat="false" ht="15" hidden="false" customHeight="false" outlineLevel="0" collapsed="false">
      <c r="A1181" s="14"/>
      <c r="B1181" s="14"/>
      <c r="C1181" s="14"/>
      <c r="D1181" s="48" t="s">
        <v>268</v>
      </c>
      <c r="E1181" s="14"/>
      <c r="F1181" s="14"/>
      <c r="G1181" s="14"/>
      <c r="H1181" s="14"/>
      <c r="I1181" s="14"/>
      <c r="J1181" s="14"/>
      <c r="K1181" s="14"/>
      <c r="L1181" s="14"/>
      <c r="M1181" s="141"/>
      <c r="N1181" s="14"/>
      <c r="O1181" s="14"/>
      <c r="P1181" s="14"/>
      <c r="Q1181" s="14"/>
      <c r="R1181" s="14"/>
      <c r="S1181" s="14"/>
      <c r="T1181" s="14"/>
      <c r="U1181" s="14"/>
      <c r="V1181" s="14"/>
      <c r="W1181" s="14"/>
      <c r="X1181" s="14"/>
      <c r="Y1181" s="142" t="n">
        <v>1625</v>
      </c>
    </row>
    <row r="1182" customFormat="false" ht="15" hidden="false" customHeight="false" outlineLevel="0" collapsed="false">
      <c r="A1182" s="8"/>
      <c r="B1182" s="8"/>
      <c r="C1182" s="8"/>
      <c r="D1182" s="143" t="s">
        <v>1423</v>
      </c>
      <c r="E1182" s="8"/>
      <c r="F1182" s="8"/>
      <c r="G1182" s="8"/>
      <c r="H1182" s="8"/>
      <c r="I1182" s="8"/>
      <c r="J1182" s="8"/>
      <c r="K1182" s="8"/>
      <c r="L1182" s="8"/>
      <c r="M1182" s="144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134" t="n">
        <v>1625</v>
      </c>
    </row>
    <row r="1183" customFormat="false" ht="15" hidden="false" customHeight="false" outlineLevel="0" collapsed="false">
      <c r="A1183" s="14"/>
      <c r="B1183" s="14"/>
      <c r="C1183" s="14"/>
      <c r="D1183" s="48" t="s">
        <v>270</v>
      </c>
      <c r="E1183" s="14"/>
      <c r="F1183" s="14"/>
      <c r="G1183" s="14"/>
      <c r="H1183" s="14"/>
      <c r="I1183" s="14"/>
      <c r="J1183" s="14"/>
      <c r="K1183" s="14"/>
      <c r="L1183" s="14"/>
      <c r="M1183" s="141"/>
      <c r="N1183" s="14"/>
      <c r="O1183" s="14"/>
      <c r="P1183" s="14"/>
      <c r="Q1183" s="14"/>
      <c r="R1183" s="14"/>
      <c r="S1183" s="14"/>
      <c r="T1183" s="14"/>
      <c r="U1183" s="14"/>
      <c r="V1183" s="14"/>
      <c r="W1183" s="14"/>
      <c r="X1183" s="14"/>
      <c r="Y1183" s="142" t="n">
        <v>15290.12</v>
      </c>
    </row>
    <row r="1184" customFormat="false" ht="15" hidden="false" customHeight="false" outlineLevel="0" collapsed="false">
      <c r="A1184" s="8"/>
      <c r="B1184" s="8"/>
      <c r="C1184" s="8"/>
      <c r="D1184" s="8"/>
      <c r="E1184" s="8"/>
      <c r="F1184" s="8"/>
      <c r="G1184" s="143" t="s">
        <v>839</v>
      </c>
      <c r="H1184" s="8"/>
      <c r="I1184" s="145" t="n">
        <v>43221</v>
      </c>
      <c r="J1184" s="8"/>
      <c r="K1184" s="143" t="s">
        <v>887</v>
      </c>
      <c r="L1184" s="8"/>
      <c r="M1184" s="144"/>
      <c r="N1184" s="8"/>
      <c r="O1184" s="143" t="s">
        <v>497</v>
      </c>
      <c r="P1184" s="8"/>
      <c r="Q1184" s="143" t="s">
        <v>888</v>
      </c>
      <c r="R1184" s="8"/>
      <c r="S1184" s="143" t="s">
        <v>409</v>
      </c>
      <c r="T1184" s="8"/>
      <c r="U1184" s="134" t="n">
        <v>1630.5</v>
      </c>
      <c r="V1184" s="8"/>
      <c r="W1184" s="8"/>
      <c r="X1184" s="8"/>
      <c r="Y1184" s="134" t="n">
        <v>16920.62</v>
      </c>
    </row>
    <row r="1185" customFormat="false" ht="15" hidden="false" customHeight="false" outlineLevel="0" collapsed="false">
      <c r="A1185" s="8"/>
      <c r="B1185" s="8"/>
      <c r="C1185" s="8"/>
      <c r="D1185" s="8"/>
      <c r="E1185" s="8"/>
      <c r="F1185" s="8"/>
      <c r="G1185" s="143" t="s">
        <v>839</v>
      </c>
      <c r="H1185" s="8"/>
      <c r="I1185" s="145" t="n">
        <v>43227</v>
      </c>
      <c r="J1185" s="8"/>
      <c r="K1185" s="143" t="s">
        <v>919</v>
      </c>
      <c r="L1185" s="8"/>
      <c r="M1185" s="144"/>
      <c r="N1185" s="8"/>
      <c r="O1185" s="143" t="s">
        <v>497</v>
      </c>
      <c r="P1185" s="8"/>
      <c r="Q1185" s="143" t="s">
        <v>920</v>
      </c>
      <c r="R1185" s="8"/>
      <c r="S1185" s="143" t="s">
        <v>409</v>
      </c>
      <c r="T1185" s="8"/>
      <c r="U1185" s="134" t="n">
        <v>1518.44</v>
      </c>
      <c r="V1185" s="8"/>
      <c r="W1185" s="8"/>
      <c r="X1185" s="8"/>
      <c r="Y1185" s="134" t="n">
        <v>18439.06</v>
      </c>
    </row>
    <row r="1186" customFormat="false" ht="15" hidden="false" customHeight="false" outlineLevel="0" collapsed="false">
      <c r="A1186" s="8"/>
      <c r="B1186" s="8"/>
      <c r="C1186" s="8"/>
      <c r="D1186" s="8"/>
      <c r="E1186" s="8"/>
      <c r="F1186" s="8"/>
      <c r="G1186" s="143" t="s">
        <v>839</v>
      </c>
      <c r="H1186" s="8"/>
      <c r="I1186" s="145" t="n">
        <v>43234</v>
      </c>
      <c r="J1186" s="8"/>
      <c r="K1186" s="143" t="s">
        <v>949</v>
      </c>
      <c r="L1186" s="8"/>
      <c r="M1186" s="144"/>
      <c r="N1186" s="8"/>
      <c r="O1186" s="143" t="s">
        <v>497</v>
      </c>
      <c r="P1186" s="8"/>
      <c r="Q1186" s="143" t="s">
        <v>950</v>
      </c>
      <c r="R1186" s="8"/>
      <c r="S1186" s="143" t="s">
        <v>409</v>
      </c>
      <c r="T1186" s="8"/>
      <c r="U1186" s="134" t="n">
        <v>829.5</v>
      </c>
      <c r="V1186" s="8"/>
      <c r="W1186" s="8"/>
      <c r="X1186" s="8"/>
      <c r="Y1186" s="134" t="n">
        <v>19268.56</v>
      </c>
    </row>
    <row r="1187" customFormat="false" ht="15" hidden="false" customHeight="false" outlineLevel="0" collapsed="false">
      <c r="A1187" s="8"/>
      <c r="B1187" s="8"/>
      <c r="C1187" s="8"/>
      <c r="D1187" s="8"/>
      <c r="E1187" s="8"/>
      <c r="F1187" s="8"/>
      <c r="G1187" s="143" t="s">
        <v>839</v>
      </c>
      <c r="H1187" s="8"/>
      <c r="I1187" s="145" t="n">
        <v>43241</v>
      </c>
      <c r="J1187" s="8"/>
      <c r="K1187" s="143" t="s">
        <v>984</v>
      </c>
      <c r="L1187" s="8"/>
      <c r="M1187" s="144"/>
      <c r="N1187" s="8"/>
      <c r="O1187" s="143" t="s">
        <v>497</v>
      </c>
      <c r="P1187" s="8"/>
      <c r="Q1187" s="143" t="s">
        <v>985</v>
      </c>
      <c r="R1187" s="8"/>
      <c r="S1187" s="143" t="s">
        <v>409</v>
      </c>
      <c r="T1187" s="8"/>
      <c r="U1187" s="134" t="n">
        <v>1454.77</v>
      </c>
      <c r="V1187" s="8"/>
      <c r="W1187" s="8"/>
      <c r="X1187" s="8"/>
      <c r="Y1187" s="134" t="n">
        <v>20723.33</v>
      </c>
    </row>
    <row r="1188" customFormat="false" ht="15" hidden="false" customHeight="false" outlineLevel="0" collapsed="false">
      <c r="A1188" s="8"/>
      <c r="B1188" s="8"/>
      <c r="C1188" s="8"/>
      <c r="D1188" s="8"/>
      <c r="E1188" s="8"/>
      <c r="F1188" s="8"/>
      <c r="G1188" s="143" t="s">
        <v>529</v>
      </c>
      <c r="H1188" s="8"/>
      <c r="I1188" s="145" t="n">
        <v>43241</v>
      </c>
      <c r="J1188" s="8"/>
      <c r="K1188" s="143" t="s">
        <v>628</v>
      </c>
      <c r="L1188" s="8"/>
      <c r="M1188" s="144"/>
      <c r="N1188" s="8"/>
      <c r="O1188" s="143" t="s">
        <v>645</v>
      </c>
      <c r="P1188" s="8"/>
      <c r="Q1188" s="143" t="s">
        <v>646</v>
      </c>
      <c r="R1188" s="8"/>
      <c r="S1188" s="143" t="s">
        <v>375</v>
      </c>
      <c r="T1188" s="8"/>
      <c r="U1188" s="134" t="n">
        <v>168</v>
      </c>
      <c r="V1188" s="8"/>
      <c r="W1188" s="8"/>
      <c r="X1188" s="8"/>
      <c r="Y1188" s="134" t="n">
        <v>20891.33</v>
      </c>
    </row>
    <row r="1189" customFormat="false" ht="15.75" hidden="false" customHeight="false" outlineLevel="0" collapsed="false">
      <c r="A1189" s="8"/>
      <c r="B1189" s="8"/>
      <c r="C1189" s="8"/>
      <c r="D1189" s="8"/>
      <c r="E1189" s="8"/>
      <c r="F1189" s="8"/>
      <c r="G1189" s="143" t="s">
        <v>839</v>
      </c>
      <c r="H1189" s="8"/>
      <c r="I1189" s="145" t="n">
        <v>43245</v>
      </c>
      <c r="J1189" s="8"/>
      <c r="K1189" s="143" t="s">
        <v>1002</v>
      </c>
      <c r="L1189" s="8"/>
      <c r="M1189" s="144"/>
      <c r="N1189" s="8"/>
      <c r="O1189" s="143" t="s">
        <v>497</v>
      </c>
      <c r="P1189" s="8"/>
      <c r="Q1189" s="143" t="s">
        <v>1003</v>
      </c>
      <c r="R1189" s="8"/>
      <c r="S1189" s="143" t="s">
        <v>409</v>
      </c>
      <c r="T1189" s="8"/>
      <c r="U1189" s="135" t="n">
        <v>522</v>
      </c>
      <c r="V1189" s="8"/>
      <c r="W1189" s="146"/>
      <c r="X1189" s="8"/>
      <c r="Y1189" s="135" t="n">
        <v>21413.33</v>
      </c>
    </row>
    <row r="1190" customFormat="false" ht="15" hidden="false" customHeight="false" outlineLevel="0" collapsed="false">
      <c r="A1190" s="8"/>
      <c r="B1190" s="8"/>
      <c r="C1190" s="8"/>
      <c r="D1190" s="143" t="s">
        <v>1424</v>
      </c>
      <c r="E1190" s="8"/>
      <c r="F1190" s="8"/>
      <c r="G1190" s="8"/>
      <c r="H1190" s="8"/>
      <c r="I1190" s="8"/>
      <c r="J1190" s="8"/>
      <c r="K1190" s="8"/>
      <c r="L1190" s="8"/>
      <c r="M1190" s="144"/>
      <c r="N1190" s="8"/>
      <c r="O1190" s="8"/>
      <c r="P1190" s="8"/>
      <c r="Q1190" s="8"/>
      <c r="R1190" s="8"/>
      <c r="S1190" s="8"/>
      <c r="T1190" s="8"/>
      <c r="U1190" s="134" t="n">
        <v>6123.21</v>
      </c>
      <c r="V1190" s="8"/>
      <c r="W1190" s="134" t="n">
        <v>0</v>
      </c>
      <c r="X1190" s="8"/>
      <c r="Y1190" s="134" t="n">
        <v>21413.33</v>
      </c>
    </row>
    <row r="1191" customFormat="false" ht="15" hidden="false" customHeight="false" outlineLevel="0" collapsed="false">
      <c r="A1191" s="14"/>
      <c r="B1191" s="14"/>
      <c r="C1191" s="14"/>
      <c r="D1191" s="48" t="s">
        <v>272</v>
      </c>
      <c r="E1191" s="14"/>
      <c r="F1191" s="14"/>
      <c r="G1191" s="14"/>
      <c r="H1191" s="14"/>
      <c r="I1191" s="14"/>
      <c r="J1191" s="14"/>
      <c r="K1191" s="14"/>
      <c r="L1191" s="14"/>
      <c r="M1191" s="141"/>
      <c r="N1191" s="14"/>
      <c r="O1191" s="14"/>
      <c r="P1191" s="14"/>
      <c r="Q1191" s="14"/>
      <c r="R1191" s="14"/>
      <c r="S1191" s="14"/>
      <c r="T1191" s="14"/>
      <c r="U1191" s="14"/>
      <c r="V1191" s="14"/>
      <c r="W1191" s="14"/>
      <c r="X1191" s="14"/>
      <c r="Y1191" s="142" t="n">
        <v>52411.86</v>
      </c>
    </row>
    <row r="1192" customFormat="false" ht="15.75" hidden="false" customHeight="false" outlineLevel="0" collapsed="false">
      <c r="A1192" s="76"/>
      <c r="B1192" s="76"/>
      <c r="C1192" s="76"/>
      <c r="D1192" s="76"/>
      <c r="E1192" s="8"/>
      <c r="F1192" s="8"/>
      <c r="G1192" s="143" t="s">
        <v>538</v>
      </c>
      <c r="H1192" s="8"/>
      <c r="I1192" s="145" t="n">
        <v>43251</v>
      </c>
      <c r="J1192" s="8"/>
      <c r="K1192" s="143" t="s">
        <v>1069</v>
      </c>
      <c r="L1192" s="8"/>
      <c r="M1192" s="147" t="s">
        <v>843</v>
      </c>
      <c r="N1192" s="8"/>
      <c r="O1192" s="8"/>
      <c r="P1192" s="8"/>
      <c r="Q1192" s="143" t="s">
        <v>1094</v>
      </c>
      <c r="R1192" s="8"/>
      <c r="S1192" s="143" t="s">
        <v>134</v>
      </c>
      <c r="T1192" s="8"/>
      <c r="U1192" s="135" t="n">
        <v>6096.67</v>
      </c>
      <c r="V1192" s="8"/>
      <c r="W1192" s="146"/>
      <c r="X1192" s="8"/>
      <c r="Y1192" s="135" t="n">
        <v>58508.53</v>
      </c>
    </row>
    <row r="1193" customFormat="false" ht="15" hidden="false" customHeight="false" outlineLevel="0" collapsed="false">
      <c r="A1193" s="8"/>
      <c r="B1193" s="8"/>
      <c r="C1193" s="8"/>
      <c r="D1193" s="143" t="s">
        <v>1425</v>
      </c>
      <c r="E1193" s="8"/>
      <c r="F1193" s="8"/>
      <c r="G1193" s="8"/>
      <c r="H1193" s="8"/>
      <c r="I1193" s="8"/>
      <c r="J1193" s="8"/>
      <c r="K1193" s="8"/>
      <c r="L1193" s="8"/>
      <c r="M1193" s="144"/>
      <c r="N1193" s="8"/>
      <c r="O1193" s="8"/>
      <c r="P1193" s="8"/>
      <c r="Q1193" s="8"/>
      <c r="R1193" s="8"/>
      <c r="S1193" s="8"/>
      <c r="T1193" s="8"/>
      <c r="U1193" s="134" t="n">
        <v>6096.67</v>
      </c>
      <c r="V1193" s="8"/>
      <c r="W1193" s="134" t="n">
        <v>0</v>
      </c>
      <c r="X1193" s="8"/>
      <c r="Y1193" s="134" t="n">
        <v>58508.53</v>
      </c>
    </row>
    <row r="1194" customFormat="false" ht="15" hidden="false" customHeight="false" outlineLevel="0" collapsed="false">
      <c r="A1194" s="14"/>
      <c r="B1194" s="14"/>
      <c r="C1194" s="14"/>
      <c r="D1194" s="48" t="s">
        <v>274</v>
      </c>
      <c r="E1194" s="14"/>
      <c r="F1194" s="14"/>
      <c r="G1194" s="14"/>
      <c r="H1194" s="14"/>
      <c r="I1194" s="14"/>
      <c r="J1194" s="14"/>
      <c r="K1194" s="14"/>
      <c r="L1194" s="14"/>
      <c r="M1194" s="141"/>
      <c r="N1194" s="14"/>
      <c r="O1194" s="14"/>
      <c r="P1194" s="14"/>
      <c r="Q1194" s="14"/>
      <c r="R1194" s="14"/>
      <c r="S1194" s="14"/>
      <c r="T1194" s="14"/>
      <c r="U1194" s="14"/>
      <c r="V1194" s="14"/>
      <c r="W1194" s="14"/>
      <c r="X1194" s="14"/>
      <c r="Y1194" s="142" t="n">
        <v>1209</v>
      </c>
    </row>
    <row r="1195" customFormat="false" ht="15.75" hidden="false" customHeight="false" outlineLevel="0" collapsed="false">
      <c r="A1195" s="76"/>
      <c r="B1195" s="76"/>
      <c r="C1195" s="76"/>
      <c r="D1195" s="76"/>
      <c r="E1195" s="8"/>
      <c r="F1195" s="8"/>
      <c r="G1195" s="143" t="s">
        <v>839</v>
      </c>
      <c r="H1195" s="8"/>
      <c r="I1195" s="145" t="n">
        <v>43223</v>
      </c>
      <c r="J1195" s="8"/>
      <c r="K1195" s="143" t="s">
        <v>913</v>
      </c>
      <c r="L1195" s="8"/>
      <c r="M1195" s="144"/>
      <c r="N1195" s="8"/>
      <c r="O1195" s="143" t="s">
        <v>759</v>
      </c>
      <c r="P1195" s="8"/>
      <c r="Q1195" s="143" t="s">
        <v>914</v>
      </c>
      <c r="R1195" s="8"/>
      <c r="S1195" s="143" t="s">
        <v>409</v>
      </c>
      <c r="T1195" s="8"/>
      <c r="U1195" s="135" t="n">
        <v>10</v>
      </c>
      <c r="V1195" s="8"/>
      <c r="W1195" s="146"/>
      <c r="X1195" s="8"/>
      <c r="Y1195" s="135" t="n">
        <v>1219</v>
      </c>
    </row>
    <row r="1196" customFormat="false" ht="15" hidden="false" customHeight="false" outlineLevel="0" collapsed="false">
      <c r="A1196" s="8"/>
      <c r="B1196" s="8"/>
      <c r="C1196" s="8"/>
      <c r="D1196" s="143" t="s">
        <v>1426</v>
      </c>
      <c r="E1196" s="8"/>
      <c r="F1196" s="8"/>
      <c r="G1196" s="8"/>
      <c r="H1196" s="8"/>
      <c r="I1196" s="8"/>
      <c r="J1196" s="8"/>
      <c r="K1196" s="8"/>
      <c r="L1196" s="8"/>
      <c r="M1196" s="144"/>
      <c r="N1196" s="8"/>
      <c r="O1196" s="8"/>
      <c r="P1196" s="8"/>
      <c r="Q1196" s="8"/>
      <c r="R1196" s="8"/>
      <c r="S1196" s="8"/>
      <c r="T1196" s="8"/>
      <c r="U1196" s="134" t="n">
        <v>10</v>
      </c>
      <c r="V1196" s="8"/>
      <c r="W1196" s="134" t="n">
        <v>0</v>
      </c>
      <c r="X1196" s="8"/>
      <c r="Y1196" s="134" t="n">
        <v>1219</v>
      </c>
    </row>
    <row r="1197" customFormat="false" ht="15" hidden="false" customHeight="false" outlineLevel="0" collapsed="false">
      <c r="A1197" s="14"/>
      <c r="B1197" s="14"/>
      <c r="C1197" s="14"/>
      <c r="D1197" s="48" t="s">
        <v>1427</v>
      </c>
      <c r="E1197" s="14"/>
      <c r="F1197" s="14"/>
      <c r="G1197" s="14"/>
      <c r="H1197" s="14"/>
      <c r="I1197" s="14"/>
      <c r="J1197" s="14"/>
      <c r="K1197" s="14"/>
      <c r="L1197" s="14"/>
      <c r="M1197" s="141"/>
      <c r="N1197" s="14"/>
      <c r="O1197" s="14"/>
      <c r="P1197" s="14"/>
      <c r="Q1197" s="14"/>
      <c r="R1197" s="14"/>
      <c r="S1197" s="14"/>
      <c r="T1197" s="14"/>
      <c r="U1197" s="14"/>
      <c r="V1197" s="14"/>
      <c r="W1197" s="14"/>
      <c r="X1197" s="14"/>
      <c r="Y1197" s="142" t="n">
        <v>0</v>
      </c>
    </row>
    <row r="1198" customFormat="false" ht="15.75" hidden="false" customHeight="false" outlineLevel="0" collapsed="false">
      <c r="A1198" s="8"/>
      <c r="B1198" s="8"/>
      <c r="C1198" s="8"/>
      <c r="D1198" s="143" t="s">
        <v>1428</v>
      </c>
      <c r="E1198" s="8"/>
      <c r="F1198" s="8"/>
      <c r="G1198" s="8"/>
      <c r="H1198" s="8"/>
      <c r="I1198" s="8"/>
      <c r="J1198" s="8"/>
      <c r="K1198" s="8"/>
      <c r="L1198" s="8"/>
      <c r="M1198" s="144"/>
      <c r="N1198" s="8"/>
      <c r="O1198" s="8"/>
      <c r="P1198" s="8"/>
      <c r="Q1198" s="8"/>
      <c r="R1198" s="8"/>
      <c r="S1198" s="8"/>
      <c r="T1198" s="8"/>
      <c r="U1198" s="146"/>
      <c r="V1198" s="8"/>
      <c r="W1198" s="146"/>
      <c r="X1198" s="8"/>
      <c r="Y1198" s="135" t="n">
        <v>0</v>
      </c>
    </row>
    <row r="1199" customFormat="false" ht="15" hidden="false" customHeight="false" outlineLevel="0" collapsed="false">
      <c r="A1199" s="8"/>
      <c r="B1199" s="8"/>
      <c r="C1199" s="143" t="s">
        <v>275</v>
      </c>
      <c r="D1199" s="8"/>
      <c r="E1199" s="8"/>
      <c r="F1199" s="8"/>
      <c r="G1199" s="8"/>
      <c r="H1199" s="8"/>
      <c r="I1199" s="8"/>
      <c r="J1199" s="8"/>
      <c r="K1199" s="8"/>
      <c r="L1199" s="8"/>
      <c r="M1199" s="144"/>
      <c r="N1199" s="8"/>
      <c r="O1199" s="8"/>
      <c r="P1199" s="8"/>
      <c r="Q1199" s="8"/>
      <c r="R1199" s="8"/>
      <c r="S1199" s="8"/>
      <c r="T1199" s="8"/>
      <c r="U1199" s="134" t="n">
        <v>25029.88</v>
      </c>
      <c r="V1199" s="8"/>
      <c r="W1199" s="134" t="n">
        <v>0</v>
      </c>
      <c r="X1199" s="8"/>
      <c r="Y1199" s="134" t="n">
        <v>106358.86</v>
      </c>
    </row>
    <row r="1200" customFormat="false" ht="15" hidden="false" customHeight="false" outlineLevel="0" collapsed="false">
      <c r="A1200" s="14"/>
      <c r="B1200" s="14"/>
      <c r="C1200" s="48" t="s">
        <v>276</v>
      </c>
      <c r="D1200" s="14"/>
      <c r="E1200" s="14"/>
      <c r="F1200" s="14"/>
      <c r="G1200" s="14"/>
      <c r="H1200" s="14"/>
      <c r="I1200" s="14"/>
      <c r="J1200" s="14"/>
      <c r="K1200" s="14"/>
      <c r="L1200" s="14"/>
      <c r="M1200" s="141"/>
      <c r="N1200" s="14"/>
      <c r="O1200" s="14"/>
      <c r="P1200" s="14"/>
      <c r="Q1200" s="14"/>
      <c r="R1200" s="14"/>
      <c r="S1200" s="14"/>
      <c r="T1200" s="14"/>
      <c r="U1200" s="14"/>
      <c r="V1200" s="14"/>
      <c r="W1200" s="14"/>
      <c r="X1200" s="14"/>
      <c r="Y1200" s="142" t="n">
        <v>5897.7</v>
      </c>
    </row>
    <row r="1201" customFormat="false" ht="15" hidden="false" customHeight="false" outlineLevel="0" collapsed="false">
      <c r="A1201" s="14"/>
      <c r="B1201" s="14"/>
      <c r="C1201" s="14"/>
      <c r="D1201" s="48" t="s">
        <v>277</v>
      </c>
      <c r="E1201" s="14"/>
      <c r="F1201" s="14"/>
      <c r="G1201" s="14"/>
      <c r="H1201" s="14"/>
      <c r="I1201" s="14"/>
      <c r="J1201" s="14"/>
      <c r="K1201" s="14"/>
      <c r="L1201" s="14"/>
      <c r="M1201" s="141"/>
      <c r="N1201" s="14"/>
      <c r="O1201" s="14"/>
      <c r="P1201" s="14"/>
      <c r="Q1201" s="14"/>
      <c r="R1201" s="14"/>
      <c r="S1201" s="14"/>
      <c r="T1201" s="14"/>
      <c r="U1201" s="14"/>
      <c r="V1201" s="14"/>
      <c r="W1201" s="14"/>
      <c r="X1201" s="14"/>
      <c r="Y1201" s="142" t="n">
        <v>5897.7</v>
      </c>
    </row>
    <row r="1202" customFormat="false" ht="15" hidden="false" customHeight="false" outlineLevel="0" collapsed="false">
      <c r="A1202" s="8"/>
      <c r="B1202" s="8"/>
      <c r="C1202" s="8"/>
      <c r="D1202" s="8"/>
      <c r="E1202" s="8"/>
      <c r="F1202" s="8"/>
      <c r="G1202" s="143" t="s">
        <v>529</v>
      </c>
      <c r="H1202" s="8"/>
      <c r="I1202" s="145" t="n">
        <v>43221</v>
      </c>
      <c r="J1202" s="8"/>
      <c r="K1202" s="143" t="s">
        <v>604</v>
      </c>
      <c r="L1202" s="8"/>
      <c r="M1202" s="144"/>
      <c r="N1202" s="8"/>
      <c r="O1202" s="143" t="s">
        <v>605</v>
      </c>
      <c r="P1202" s="8"/>
      <c r="Q1202" s="143" t="s">
        <v>606</v>
      </c>
      <c r="R1202" s="8"/>
      <c r="S1202" s="143" t="s">
        <v>375</v>
      </c>
      <c r="T1202" s="8"/>
      <c r="U1202" s="134" t="n">
        <v>16.66</v>
      </c>
      <c r="V1202" s="8"/>
      <c r="W1202" s="8"/>
      <c r="X1202" s="8"/>
      <c r="Y1202" s="134" t="n">
        <v>5914.36</v>
      </c>
    </row>
    <row r="1203" customFormat="false" ht="15" hidden="false" customHeight="false" outlineLevel="0" collapsed="false">
      <c r="A1203" s="8"/>
      <c r="B1203" s="8"/>
      <c r="C1203" s="8"/>
      <c r="D1203" s="8"/>
      <c r="E1203" s="8"/>
      <c r="F1203" s="8"/>
      <c r="G1203" s="143" t="s">
        <v>1025</v>
      </c>
      <c r="H1203" s="8"/>
      <c r="I1203" s="145" t="n">
        <v>43222</v>
      </c>
      <c r="J1203" s="8"/>
      <c r="K1203" s="143" t="s">
        <v>1026</v>
      </c>
      <c r="L1203" s="8"/>
      <c r="M1203" s="144"/>
      <c r="N1203" s="8"/>
      <c r="O1203" s="143" t="s">
        <v>1031</v>
      </c>
      <c r="P1203" s="8"/>
      <c r="Q1203" s="143" t="s">
        <v>1032</v>
      </c>
      <c r="R1203" s="8"/>
      <c r="S1203" s="143" t="s">
        <v>412</v>
      </c>
      <c r="T1203" s="8"/>
      <c r="U1203" s="134" t="n">
        <v>173.84</v>
      </c>
      <c r="V1203" s="8"/>
      <c r="W1203" s="8"/>
      <c r="X1203" s="8"/>
      <c r="Y1203" s="134" t="n">
        <v>6088.2</v>
      </c>
    </row>
    <row r="1204" customFormat="false" ht="15" hidden="false" customHeight="false" outlineLevel="0" collapsed="false">
      <c r="A1204" s="8"/>
      <c r="B1204" s="8"/>
      <c r="C1204" s="8"/>
      <c r="D1204" s="8"/>
      <c r="E1204" s="8"/>
      <c r="F1204" s="8"/>
      <c r="G1204" s="143" t="s">
        <v>529</v>
      </c>
      <c r="H1204" s="8"/>
      <c r="I1204" s="145" t="n">
        <v>43224</v>
      </c>
      <c r="J1204" s="8"/>
      <c r="K1204" s="143" t="s">
        <v>604</v>
      </c>
      <c r="L1204" s="8"/>
      <c r="M1204" s="144"/>
      <c r="N1204" s="8"/>
      <c r="O1204" s="143" t="s">
        <v>611</v>
      </c>
      <c r="P1204" s="8"/>
      <c r="Q1204" s="143" t="s">
        <v>612</v>
      </c>
      <c r="R1204" s="8"/>
      <c r="S1204" s="143" t="s">
        <v>375</v>
      </c>
      <c r="T1204" s="8"/>
      <c r="U1204" s="134" t="n">
        <v>30.98</v>
      </c>
      <c r="V1204" s="8"/>
      <c r="W1204" s="8"/>
      <c r="X1204" s="8"/>
      <c r="Y1204" s="134" t="n">
        <v>6119.18</v>
      </c>
    </row>
    <row r="1205" customFormat="false" ht="15" hidden="false" customHeight="false" outlineLevel="0" collapsed="false">
      <c r="A1205" s="8"/>
      <c r="B1205" s="8"/>
      <c r="C1205" s="8"/>
      <c r="D1205" s="8"/>
      <c r="E1205" s="8"/>
      <c r="F1205" s="8"/>
      <c r="G1205" s="143" t="s">
        <v>529</v>
      </c>
      <c r="H1205" s="8"/>
      <c r="I1205" s="145" t="n">
        <v>43227</v>
      </c>
      <c r="J1205" s="8"/>
      <c r="K1205" s="143" t="s">
        <v>618</v>
      </c>
      <c r="L1205" s="8"/>
      <c r="M1205" s="144"/>
      <c r="N1205" s="8"/>
      <c r="O1205" s="143" t="s">
        <v>621</v>
      </c>
      <c r="P1205" s="8"/>
      <c r="Q1205" s="143" t="s">
        <v>622</v>
      </c>
      <c r="R1205" s="8"/>
      <c r="S1205" s="143" t="s">
        <v>375</v>
      </c>
      <c r="T1205" s="8"/>
      <c r="U1205" s="134" t="n">
        <v>51.22</v>
      </c>
      <c r="V1205" s="8"/>
      <c r="W1205" s="8"/>
      <c r="X1205" s="8"/>
      <c r="Y1205" s="134" t="n">
        <v>6170.4</v>
      </c>
    </row>
    <row r="1206" customFormat="false" ht="15" hidden="false" customHeight="false" outlineLevel="0" collapsed="false">
      <c r="A1206" s="8"/>
      <c r="B1206" s="8"/>
      <c r="C1206" s="8"/>
      <c r="D1206" s="8"/>
      <c r="E1206" s="8"/>
      <c r="F1206" s="8"/>
      <c r="G1206" s="143" t="s">
        <v>529</v>
      </c>
      <c r="H1206" s="8"/>
      <c r="I1206" s="145" t="n">
        <v>43228</v>
      </c>
      <c r="J1206" s="8"/>
      <c r="K1206" s="143" t="s">
        <v>604</v>
      </c>
      <c r="L1206" s="8"/>
      <c r="M1206" s="144"/>
      <c r="N1206" s="8"/>
      <c r="O1206" s="143" t="s">
        <v>623</v>
      </c>
      <c r="P1206" s="8"/>
      <c r="Q1206" s="143" t="s">
        <v>624</v>
      </c>
      <c r="R1206" s="8"/>
      <c r="S1206" s="143" t="s">
        <v>375</v>
      </c>
      <c r="T1206" s="8"/>
      <c r="U1206" s="134" t="n">
        <v>64.97</v>
      </c>
      <c r="V1206" s="8"/>
      <c r="W1206" s="8"/>
      <c r="X1206" s="8"/>
      <c r="Y1206" s="134" t="n">
        <v>6235.37</v>
      </c>
    </row>
    <row r="1207" customFormat="false" ht="15" hidden="false" customHeight="false" outlineLevel="0" collapsed="false">
      <c r="A1207" s="8"/>
      <c r="B1207" s="8"/>
      <c r="C1207" s="8"/>
      <c r="D1207" s="8"/>
      <c r="E1207" s="8"/>
      <c r="F1207" s="8"/>
      <c r="G1207" s="143" t="s">
        <v>529</v>
      </c>
      <c r="H1207" s="8"/>
      <c r="I1207" s="145" t="n">
        <v>43228</v>
      </c>
      <c r="J1207" s="8"/>
      <c r="K1207" s="143" t="s">
        <v>604</v>
      </c>
      <c r="L1207" s="8"/>
      <c r="M1207" s="144"/>
      <c r="N1207" s="8"/>
      <c r="O1207" s="143" t="s">
        <v>605</v>
      </c>
      <c r="P1207" s="8"/>
      <c r="Q1207" s="143" t="s">
        <v>625</v>
      </c>
      <c r="R1207" s="8"/>
      <c r="S1207" s="143" t="s">
        <v>375</v>
      </c>
      <c r="T1207" s="8"/>
      <c r="U1207" s="134" t="n">
        <v>57.27</v>
      </c>
      <c r="V1207" s="8"/>
      <c r="W1207" s="8"/>
      <c r="X1207" s="8"/>
      <c r="Y1207" s="134" t="n">
        <v>6292.64</v>
      </c>
    </row>
    <row r="1208" customFormat="false" ht="15" hidden="false" customHeight="false" outlineLevel="0" collapsed="false">
      <c r="A1208" s="8"/>
      <c r="B1208" s="8"/>
      <c r="C1208" s="8"/>
      <c r="D1208" s="8"/>
      <c r="E1208" s="8"/>
      <c r="F1208" s="8"/>
      <c r="G1208" s="143" t="s">
        <v>529</v>
      </c>
      <c r="H1208" s="8"/>
      <c r="I1208" s="145" t="n">
        <v>43228</v>
      </c>
      <c r="J1208" s="8"/>
      <c r="K1208" s="143" t="s">
        <v>604</v>
      </c>
      <c r="L1208" s="8"/>
      <c r="M1208" s="144"/>
      <c r="N1208" s="8"/>
      <c r="O1208" s="143" t="s">
        <v>605</v>
      </c>
      <c r="P1208" s="8"/>
      <c r="Q1208" s="143" t="s">
        <v>626</v>
      </c>
      <c r="R1208" s="8"/>
      <c r="S1208" s="143" t="s">
        <v>375</v>
      </c>
      <c r="T1208" s="8"/>
      <c r="U1208" s="134" t="n">
        <v>322</v>
      </c>
      <c r="V1208" s="8"/>
      <c r="W1208" s="8"/>
      <c r="X1208" s="8"/>
      <c r="Y1208" s="134" t="n">
        <v>6614.64</v>
      </c>
    </row>
    <row r="1209" customFormat="false" ht="15" hidden="false" customHeight="false" outlineLevel="0" collapsed="false">
      <c r="A1209" s="8"/>
      <c r="B1209" s="8"/>
      <c r="C1209" s="8"/>
      <c r="D1209" s="8"/>
      <c r="E1209" s="8"/>
      <c r="F1209" s="8"/>
      <c r="G1209" s="143" t="s">
        <v>839</v>
      </c>
      <c r="H1209" s="8"/>
      <c r="I1209" s="145" t="n">
        <v>43230</v>
      </c>
      <c r="J1209" s="8"/>
      <c r="K1209" s="143" t="s">
        <v>943</v>
      </c>
      <c r="L1209" s="8"/>
      <c r="M1209" s="144"/>
      <c r="N1209" s="8"/>
      <c r="O1209" s="143" t="s">
        <v>494</v>
      </c>
      <c r="P1209" s="8"/>
      <c r="Q1209" s="143" t="s">
        <v>1429</v>
      </c>
      <c r="R1209" s="8"/>
      <c r="S1209" s="143" t="s">
        <v>409</v>
      </c>
      <c r="T1209" s="8"/>
      <c r="U1209" s="134" t="n">
        <v>350</v>
      </c>
      <c r="V1209" s="8"/>
      <c r="W1209" s="8"/>
      <c r="X1209" s="8"/>
      <c r="Y1209" s="134" t="n">
        <v>6964.64</v>
      </c>
    </row>
    <row r="1210" customFormat="false" ht="15" hidden="false" customHeight="false" outlineLevel="0" collapsed="false">
      <c r="A1210" s="8"/>
      <c r="B1210" s="8"/>
      <c r="C1210" s="8"/>
      <c r="D1210" s="8"/>
      <c r="E1210" s="8"/>
      <c r="F1210" s="8"/>
      <c r="G1210" s="143" t="s">
        <v>529</v>
      </c>
      <c r="H1210" s="8"/>
      <c r="I1210" s="145" t="n">
        <v>43230</v>
      </c>
      <c r="J1210" s="8"/>
      <c r="K1210" s="143" t="s">
        <v>628</v>
      </c>
      <c r="L1210" s="8"/>
      <c r="M1210" s="144"/>
      <c r="N1210" s="8"/>
      <c r="O1210" s="143" t="s">
        <v>629</v>
      </c>
      <c r="P1210" s="8"/>
      <c r="Q1210" s="143" t="s">
        <v>630</v>
      </c>
      <c r="R1210" s="8"/>
      <c r="S1210" s="143" t="s">
        <v>375</v>
      </c>
      <c r="T1210" s="8"/>
      <c r="U1210" s="134" t="n">
        <v>12.94</v>
      </c>
      <c r="V1210" s="8"/>
      <c r="W1210" s="8"/>
      <c r="X1210" s="8"/>
      <c r="Y1210" s="134" t="n">
        <v>6977.58</v>
      </c>
    </row>
    <row r="1211" customFormat="false" ht="15" hidden="false" customHeight="false" outlineLevel="0" collapsed="false">
      <c r="A1211" s="8"/>
      <c r="B1211" s="8"/>
      <c r="C1211" s="8"/>
      <c r="D1211" s="8"/>
      <c r="E1211" s="8"/>
      <c r="F1211" s="8"/>
      <c r="G1211" s="143" t="s">
        <v>529</v>
      </c>
      <c r="H1211" s="8"/>
      <c r="I1211" s="145" t="n">
        <v>43230</v>
      </c>
      <c r="J1211" s="8"/>
      <c r="K1211" s="143" t="s">
        <v>628</v>
      </c>
      <c r="L1211" s="8"/>
      <c r="M1211" s="144"/>
      <c r="N1211" s="8"/>
      <c r="O1211" s="143" t="s">
        <v>629</v>
      </c>
      <c r="P1211" s="8"/>
      <c r="Q1211" s="143" t="s">
        <v>631</v>
      </c>
      <c r="R1211" s="8"/>
      <c r="S1211" s="143" t="s">
        <v>375</v>
      </c>
      <c r="T1211" s="8"/>
      <c r="U1211" s="134" t="n">
        <v>19.26</v>
      </c>
      <c r="V1211" s="8"/>
      <c r="W1211" s="8"/>
      <c r="X1211" s="8"/>
      <c r="Y1211" s="134" t="n">
        <v>6996.84</v>
      </c>
    </row>
    <row r="1212" customFormat="false" ht="15" hidden="false" customHeight="false" outlineLevel="0" collapsed="false">
      <c r="A1212" s="8"/>
      <c r="B1212" s="8"/>
      <c r="C1212" s="8"/>
      <c r="D1212" s="8"/>
      <c r="E1212" s="8"/>
      <c r="F1212" s="8"/>
      <c r="G1212" s="143" t="s">
        <v>529</v>
      </c>
      <c r="H1212" s="8"/>
      <c r="I1212" s="145" t="n">
        <v>43231</v>
      </c>
      <c r="J1212" s="8"/>
      <c r="K1212" s="143" t="s">
        <v>628</v>
      </c>
      <c r="L1212" s="8"/>
      <c r="M1212" s="144"/>
      <c r="N1212" s="8"/>
      <c r="O1212" s="143" t="s">
        <v>605</v>
      </c>
      <c r="P1212" s="8"/>
      <c r="Q1212" s="143" t="s">
        <v>635</v>
      </c>
      <c r="R1212" s="8"/>
      <c r="S1212" s="143" t="s">
        <v>375</v>
      </c>
      <c r="T1212" s="8"/>
      <c r="U1212" s="134" t="n">
        <v>15.12</v>
      </c>
      <c r="V1212" s="8"/>
      <c r="W1212" s="8"/>
      <c r="X1212" s="8"/>
      <c r="Y1212" s="134" t="n">
        <v>7011.96</v>
      </c>
    </row>
    <row r="1213" customFormat="false" ht="15" hidden="false" customHeight="false" outlineLevel="0" collapsed="false">
      <c r="A1213" s="8"/>
      <c r="B1213" s="8"/>
      <c r="C1213" s="8"/>
      <c r="D1213" s="8"/>
      <c r="E1213" s="8"/>
      <c r="F1213" s="8"/>
      <c r="G1213" s="143" t="s">
        <v>529</v>
      </c>
      <c r="H1213" s="8"/>
      <c r="I1213" s="145" t="n">
        <v>43234</v>
      </c>
      <c r="J1213" s="8"/>
      <c r="K1213" s="143" t="s">
        <v>628</v>
      </c>
      <c r="L1213" s="8"/>
      <c r="M1213" s="144"/>
      <c r="N1213" s="8"/>
      <c r="O1213" s="143" t="s">
        <v>639</v>
      </c>
      <c r="P1213" s="8"/>
      <c r="Q1213" s="143" t="s">
        <v>640</v>
      </c>
      <c r="R1213" s="8"/>
      <c r="S1213" s="143" t="s">
        <v>375</v>
      </c>
      <c r="T1213" s="8"/>
      <c r="U1213" s="134" t="n">
        <v>16.54</v>
      </c>
      <c r="V1213" s="8"/>
      <c r="W1213" s="8"/>
      <c r="X1213" s="8"/>
      <c r="Y1213" s="134" t="n">
        <v>7028.5</v>
      </c>
    </row>
    <row r="1214" customFormat="false" ht="15" hidden="false" customHeight="false" outlineLevel="0" collapsed="false">
      <c r="A1214" s="8"/>
      <c r="B1214" s="8"/>
      <c r="C1214" s="8"/>
      <c r="D1214" s="8"/>
      <c r="E1214" s="8"/>
      <c r="F1214" s="8"/>
      <c r="G1214" s="143" t="s">
        <v>529</v>
      </c>
      <c r="H1214" s="8"/>
      <c r="I1214" s="145" t="n">
        <v>43234</v>
      </c>
      <c r="J1214" s="8"/>
      <c r="K1214" s="143" t="s">
        <v>628</v>
      </c>
      <c r="L1214" s="8"/>
      <c r="M1214" s="144"/>
      <c r="N1214" s="8"/>
      <c r="O1214" s="143" t="s">
        <v>641</v>
      </c>
      <c r="P1214" s="8"/>
      <c r="Q1214" s="143" t="s">
        <v>642</v>
      </c>
      <c r="R1214" s="8"/>
      <c r="S1214" s="143" t="s">
        <v>375</v>
      </c>
      <c r="T1214" s="8"/>
      <c r="U1214" s="134" t="n">
        <v>148.05</v>
      </c>
      <c r="V1214" s="8"/>
      <c r="W1214" s="8"/>
      <c r="X1214" s="8"/>
      <c r="Y1214" s="134" t="n">
        <v>7176.55</v>
      </c>
    </row>
    <row r="1215" customFormat="false" ht="15" hidden="false" customHeight="false" outlineLevel="0" collapsed="false">
      <c r="A1215" s="8"/>
      <c r="B1215" s="8"/>
      <c r="C1215" s="8"/>
      <c r="D1215" s="8"/>
      <c r="E1215" s="8"/>
      <c r="F1215" s="8"/>
      <c r="G1215" s="143" t="s">
        <v>529</v>
      </c>
      <c r="H1215" s="8"/>
      <c r="I1215" s="145" t="n">
        <v>43249</v>
      </c>
      <c r="J1215" s="8"/>
      <c r="K1215" s="143" t="s">
        <v>628</v>
      </c>
      <c r="L1215" s="8"/>
      <c r="M1215" s="144"/>
      <c r="N1215" s="8"/>
      <c r="O1215" s="143" t="s">
        <v>623</v>
      </c>
      <c r="P1215" s="8"/>
      <c r="Q1215" s="143" t="s">
        <v>650</v>
      </c>
      <c r="R1215" s="8"/>
      <c r="S1215" s="143" t="s">
        <v>375</v>
      </c>
      <c r="T1215" s="8"/>
      <c r="U1215" s="134" t="n">
        <v>61.88</v>
      </c>
      <c r="V1215" s="8"/>
      <c r="W1215" s="8"/>
      <c r="X1215" s="8"/>
      <c r="Y1215" s="134" t="n">
        <v>7238.43</v>
      </c>
    </row>
    <row r="1216" customFormat="false" ht="15.75" hidden="false" customHeight="false" outlineLevel="0" collapsed="false">
      <c r="A1216" s="8"/>
      <c r="B1216" s="8"/>
      <c r="C1216" s="8"/>
      <c r="D1216" s="8"/>
      <c r="E1216" s="8"/>
      <c r="F1216" s="8"/>
      <c r="G1216" s="143" t="s">
        <v>529</v>
      </c>
      <c r="H1216" s="8"/>
      <c r="I1216" s="145" t="n">
        <v>43250</v>
      </c>
      <c r="J1216" s="8"/>
      <c r="K1216" s="143" t="s">
        <v>628</v>
      </c>
      <c r="L1216" s="8"/>
      <c r="M1216" s="144"/>
      <c r="N1216" s="8"/>
      <c r="O1216" s="143" t="s">
        <v>651</v>
      </c>
      <c r="P1216" s="8"/>
      <c r="Q1216" s="143" t="s">
        <v>652</v>
      </c>
      <c r="R1216" s="8"/>
      <c r="S1216" s="143" t="s">
        <v>375</v>
      </c>
      <c r="T1216" s="8"/>
      <c r="U1216" s="135" t="n">
        <v>26.73</v>
      </c>
      <c r="V1216" s="8"/>
      <c r="W1216" s="146"/>
      <c r="X1216" s="8"/>
      <c r="Y1216" s="135" t="n">
        <v>7265.16</v>
      </c>
    </row>
    <row r="1217" customFormat="false" ht="15" hidden="false" customHeight="false" outlineLevel="0" collapsed="false">
      <c r="A1217" s="8"/>
      <c r="B1217" s="8"/>
      <c r="C1217" s="8"/>
      <c r="D1217" s="143" t="s">
        <v>1430</v>
      </c>
      <c r="E1217" s="8"/>
      <c r="F1217" s="8"/>
      <c r="G1217" s="8"/>
      <c r="H1217" s="8"/>
      <c r="I1217" s="8"/>
      <c r="J1217" s="8"/>
      <c r="K1217" s="8"/>
      <c r="L1217" s="8"/>
      <c r="M1217" s="144"/>
      <c r="N1217" s="8"/>
      <c r="O1217" s="8"/>
      <c r="P1217" s="8"/>
      <c r="Q1217" s="8"/>
      <c r="R1217" s="8"/>
      <c r="S1217" s="8"/>
      <c r="T1217" s="8"/>
      <c r="U1217" s="134" t="n">
        <v>1367.46</v>
      </c>
      <c r="V1217" s="8"/>
      <c r="W1217" s="134" t="n">
        <v>0</v>
      </c>
      <c r="X1217" s="8"/>
      <c r="Y1217" s="134" t="n">
        <v>7265.16</v>
      </c>
    </row>
    <row r="1218" customFormat="false" ht="15" hidden="false" customHeight="false" outlineLevel="0" collapsed="false">
      <c r="A1218" s="14"/>
      <c r="B1218" s="14"/>
      <c r="C1218" s="14"/>
      <c r="D1218" s="48" t="s">
        <v>1431</v>
      </c>
      <c r="E1218" s="14"/>
      <c r="F1218" s="14"/>
      <c r="G1218" s="14"/>
      <c r="H1218" s="14"/>
      <c r="I1218" s="14"/>
      <c r="J1218" s="14"/>
      <c r="K1218" s="14"/>
      <c r="L1218" s="14"/>
      <c r="M1218" s="141"/>
      <c r="N1218" s="14"/>
      <c r="O1218" s="14"/>
      <c r="P1218" s="14"/>
      <c r="Q1218" s="14"/>
      <c r="R1218" s="14"/>
      <c r="S1218" s="14"/>
      <c r="T1218" s="14"/>
      <c r="U1218" s="14"/>
      <c r="V1218" s="14"/>
      <c r="W1218" s="14"/>
      <c r="X1218" s="14"/>
      <c r="Y1218" s="142" t="n">
        <v>0</v>
      </c>
    </row>
    <row r="1219" customFormat="false" ht="15" hidden="false" customHeight="false" outlineLevel="0" collapsed="false">
      <c r="A1219" s="8"/>
      <c r="B1219" s="8"/>
      <c r="C1219" s="8"/>
      <c r="D1219" s="143" t="s">
        <v>1432</v>
      </c>
      <c r="E1219" s="8"/>
      <c r="F1219" s="8"/>
      <c r="G1219" s="8"/>
      <c r="H1219" s="8"/>
      <c r="I1219" s="8"/>
      <c r="J1219" s="8"/>
      <c r="K1219" s="8"/>
      <c r="L1219" s="8"/>
      <c r="M1219" s="144"/>
      <c r="N1219" s="8"/>
      <c r="O1219" s="8"/>
      <c r="P1219" s="8"/>
      <c r="Q1219" s="8"/>
      <c r="R1219" s="8"/>
      <c r="S1219" s="8"/>
      <c r="T1219" s="8"/>
      <c r="U1219" s="8"/>
      <c r="V1219" s="8"/>
      <c r="W1219" s="8"/>
      <c r="X1219" s="8"/>
      <c r="Y1219" s="134" t="n">
        <v>0</v>
      </c>
    </row>
    <row r="1220" customFormat="false" ht="15" hidden="false" customHeight="false" outlineLevel="0" collapsed="false">
      <c r="A1220" s="14"/>
      <c r="B1220" s="14"/>
      <c r="C1220" s="14"/>
      <c r="D1220" s="48" t="s">
        <v>1433</v>
      </c>
      <c r="E1220" s="14"/>
      <c r="F1220" s="14"/>
      <c r="G1220" s="14"/>
      <c r="H1220" s="14"/>
      <c r="I1220" s="14"/>
      <c r="J1220" s="14"/>
      <c r="K1220" s="14"/>
      <c r="L1220" s="14"/>
      <c r="M1220" s="141"/>
      <c r="N1220" s="14"/>
      <c r="O1220" s="14"/>
      <c r="P1220" s="14"/>
      <c r="Q1220" s="14"/>
      <c r="R1220" s="14"/>
      <c r="S1220" s="14"/>
      <c r="T1220" s="14"/>
      <c r="U1220" s="14"/>
      <c r="V1220" s="14"/>
      <c r="W1220" s="14"/>
      <c r="X1220" s="14"/>
      <c r="Y1220" s="142" t="n">
        <v>0</v>
      </c>
    </row>
    <row r="1221" customFormat="false" ht="15.75" hidden="false" customHeight="false" outlineLevel="0" collapsed="false">
      <c r="A1221" s="8"/>
      <c r="B1221" s="8"/>
      <c r="C1221" s="8"/>
      <c r="D1221" s="143" t="s">
        <v>1434</v>
      </c>
      <c r="E1221" s="8"/>
      <c r="F1221" s="8"/>
      <c r="G1221" s="8"/>
      <c r="H1221" s="8"/>
      <c r="I1221" s="8"/>
      <c r="J1221" s="8"/>
      <c r="K1221" s="8"/>
      <c r="L1221" s="8"/>
      <c r="M1221" s="144"/>
      <c r="N1221" s="8"/>
      <c r="O1221" s="8"/>
      <c r="P1221" s="8"/>
      <c r="Q1221" s="8"/>
      <c r="R1221" s="8"/>
      <c r="S1221" s="8"/>
      <c r="T1221" s="8"/>
      <c r="U1221" s="146"/>
      <c r="V1221" s="8"/>
      <c r="W1221" s="146"/>
      <c r="X1221" s="8"/>
      <c r="Y1221" s="135" t="n">
        <v>0</v>
      </c>
    </row>
    <row r="1222" customFormat="false" ht="15" hidden="false" customHeight="false" outlineLevel="0" collapsed="false">
      <c r="A1222" s="8"/>
      <c r="B1222" s="8"/>
      <c r="C1222" s="143" t="s">
        <v>279</v>
      </c>
      <c r="D1222" s="8"/>
      <c r="E1222" s="8"/>
      <c r="F1222" s="8"/>
      <c r="G1222" s="8"/>
      <c r="H1222" s="8"/>
      <c r="I1222" s="8"/>
      <c r="J1222" s="8"/>
      <c r="K1222" s="8"/>
      <c r="L1222" s="8"/>
      <c r="M1222" s="144"/>
      <c r="N1222" s="8"/>
      <c r="O1222" s="8"/>
      <c r="P1222" s="8"/>
      <c r="Q1222" s="8"/>
      <c r="R1222" s="8"/>
      <c r="S1222" s="8"/>
      <c r="T1222" s="8"/>
      <c r="U1222" s="134" t="n">
        <v>1367.46</v>
      </c>
      <c r="V1222" s="8"/>
      <c r="W1222" s="134" t="n">
        <v>0</v>
      </c>
      <c r="X1222" s="8"/>
      <c r="Y1222" s="134" t="n">
        <v>7265.16</v>
      </c>
    </row>
    <row r="1223" customFormat="false" ht="15" hidden="false" customHeight="false" outlineLevel="0" collapsed="false">
      <c r="A1223" s="14"/>
      <c r="B1223" s="14"/>
      <c r="C1223" s="48" t="s">
        <v>280</v>
      </c>
      <c r="D1223" s="14"/>
      <c r="E1223" s="14"/>
      <c r="F1223" s="14"/>
      <c r="G1223" s="14"/>
      <c r="H1223" s="14"/>
      <c r="I1223" s="14"/>
      <c r="J1223" s="14"/>
      <c r="K1223" s="14"/>
      <c r="L1223" s="14"/>
      <c r="M1223" s="141"/>
      <c r="N1223" s="14"/>
      <c r="O1223" s="14"/>
      <c r="P1223" s="14"/>
      <c r="Q1223" s="14"/>
      <c r="R1223" s="14"/>
      <c r="S1223" s="14"/>
      <c r="T1223" s="14"/>
      <c r="U1223" s="14"/>
      <c r="V1223" s="14"/>
      <c r="W1223" s="14"/>
      <c r="X1223" s="14"/>
      <c r="Y1223" s="142" t="n">
        <v>457.65</v>
      </c>
    </row>
    <row r="1224" customFormat="false" ht="15" hidden="false" customHeight="false" outlineLevel="0" collapsed="false">
      <c r="A1224" s="14"/>
      <c r="B1224" s="14"/>
      <c r="C1224" s="14"/>
      <c r="D1224" s="48" t="s">
        <v>281</v>
      </c>
      <c r="E1224" s="14"/>
      <c r="F1224" s="14"/>
      <c r="G1224" s="14"/>
      <c r="H1224" s="14"/>
      <c r="I1224" s="14"/>
      <c r="J1224" s="14"/>
      <c r="K1224" s="14"/>
      <c r="L1224" s="14"/>
      <c r="M1224" s="141"/>
      <c r="N1224" s="14"/>
      <c r="O1224" s="14"/>
      <c r="P1224" s="14"/>
      <c r="Q1224" s="14"/>
      <c r="R1224" s="14"/>
      <c r="S1224" s="14"/>
      <c r="T1224" s="14"/>
      <c r="U1224" s="14"/>
      <c r="V1224" s="14"/>
      <c r="W1224" s="14"/>
      <c r="X1224" s="14"/>
      <c r="Y1224" s="142" t="n">
        <v>11.77</v>
      </c>
    </row>
    <row r="1225" customFormat="false" ht="15" hidden="false" customHeight="false" outlineLevel="0" collapsed="false">
      <c r="A1225" s="8"/>
      <c r="B1225" s="8"/>
      <c r="C1225" s="8"/>
      <c r="D1225" s="143" t="s">
        <v>1435</v>
      </c>
      <c r="E1225" s="8"/>
      <c r="F1225" s="8"/>
      <c r="G1225" s="8"/>
      <c r="H1225" s="8"/>
      <c r="I1225" s="8"/>
      <c r="J1225" s="8"/>
      <c r="K1225" s="8"/>
      <c r="L1225" s="8"/>
      <c r="M1225" s="144"/>
      <c r="N1225" s="8"/>
      <c r="O1225" s="8"/>
      <c r="P1225" s="8"/>
      <c r="Q1225" s="8"/>
      <c r="R1225" s="8"/>
      <c r="S1225" s="8"/>
      <c r="T1225" s="8"/>
      <c r="U1225" s="8"/>
      <c r="V1225" s="8"/>
      <c r="W1225" s="8"/>
      <c r="X1225" s="8"/>
      <c r="Y1225" s="134" t="n">
        <v>11.77</v>
      </c>
    </row>
    <row r="1226" customFormat="false" ht="15" hidden="false" customHeight="false" outlineLevel="0" collapsed="false">
      <c r="A1226" s="14"/>
      <c r="B1226" s="14"/>
      <c r="C1226" s="14"/>
      <c r="D1226" s="48" t="s">
        <v>1436</v>
      </c>
      <c r="E1226" s="14"/>
      <c r="F1226" s="14"/>
      <c r="G1226" s="14"/>
      <c r="H1226" s="14"/>
      <c r="I1226" s="14"/>
      <c r="J1226" s="14"/>
      <c r="K1226" s="14"/>
      <c r="L1226" s="14"/>
      <c r="M1226" s="141"/>
      <c r="N1226" s="14"/>
      <c r="O1226" s="14"/>
      <c r="P1226" s="14"/>
      <c r="Q1226" s="14"/>
      <c r="R1226" s="14"/>
      <c r="S1226" s="14"/>
      <c r="T1226" s="14"/>
      <c r="U1226" s="14"/>
      <c r="V1226" s="14"/>
      <c r="W1226" s="14"/>
      <c r="X1226" s="14"/>
      <c r="Y1226" s="142" t="n">
        <v>0</v>
      </c>
    </row>
    <row r="1227" customFormat="false" ht="15" hidden="false" customHeight="false" outlineLevel="0" collapsed="false">
      <c r="A1227" s="8"/>
      <c r="B1227" s="8"/>
      <c r="C1227" s="8"/>
      <c r="D1227" s="143" t="s">
        <v>1437</v>
      </c>
      <c r="E1227" s="8"/>
      <c r="F1227" s="8"/>
      <c r="G1227" s="8"/>
      <c r="H1227" s="8"/>
      <c r="I1227" s="8"/>
      <c r="J1227" s="8"/>
      <c r="K1227" s="8"/>
      <c r="L1227" s="8"/>
      <c r="M1227" s="144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134" t="n">
        <v>0</v>
      </c>
    </row>
    <row r="1228" customFormat="false" ht="15" hidden="false" customHeight="false" outlineLevel="0" collapsed="false">
      <c r="A1228" s="14"/>
      <c r="B1228" s="14"/>
      <c r="C1228" s="14"/>
      <c r="D1228" s="48" t="s">
        <v>282</v>
      </c>
      <c r="E1228" s="14"/>
      <c r="F1228" s="14"/>
      <c r="G1228" s="14"/>
      <c r="H1228" s="14"/>
      <c r="I1228" s="14"/>
      <c r="J1228" s="14"/>
      <c r="K1228" s="14"/>
      <c r="L1228" s="14"/>
      <c r="M1228" s="141"/>
      <c r="N1228" s="14"/>
      <c r="O1228" s="14"/>
      <c r="P1228" s="14"/>
      <c r="Q1228" s="14"/>
      <c r="R1228" s="14"/>
      <c r="S1228" s="14"/>
      <c r="T1228" s="14"/>
      <c r="U1228" s="14"/>
      <c r="V1228" s="14"/>
      <c r="W1228" s="14"/>
      <c r="X1228" s="14"/>
      <c r="Y1228" s="142" t="n">
        <v>171.04</v>
      </c>
    </row>
    <row r="1229" customFormat="false" ht="15" hidden="false" customHeight="false" outlineLevel="0" collapsed="false">
      <c r="A1229" s="8"/>
      <c r="B1229" s="8"/>
      <c r="C1229" s="8"/>
      <c r="D1229" s="143" t="s">
        <v>1438</v>
      </c>
      <c r="E1229" s="8"/>
      <c r="F1229" s="8"/>
      <c r="G1229" s="8"/>
      <c r="H1229" s="8"/>
      <c r="I1229" s="8"/>
      <c r="J1229" s="8"/>
      <c r="K1229" s="8"/>
      <c r="L1229" s="8"/>
      <c r="M1229" s="144"/>
      <c r="N1229" s="8"/>
      <c r="O1229" s="8"/>
      <c r="P1229" s="8"/>
      <c r="Q1229" s="8"/>
      <c r="R1229" s="8"/>
      <c r="S1229" s="8"/>
      <c r="T1229" s="8"/>
      <c r="U1229" s="8"/>
      <c r="V1229" s="8"/>
      <c r="W1229" s="8"/>
      <c r="X1229" s="8"/>
      <c r="Y1229" s="134" t="n">
        <v>171.04</v>
      </c>
    </row>
    <row r="1230" customFormat="false" ht="15" hidden="false" customHeight="false" outlineLevel="0" collapsed="false">
      <c r="A1230" s="14"/>
      <c r="B1230" s="14"/>
      <c r="C1230" s="14"/>
      <c r="D1230" s="48" t="s">
        <v>284</v>
      </c>
      <c r="E1230" s="14"/>
      <c r="F1230" s="14"/>
      <c r="G1230" s="14"/>
      <c r="H1230" s="14"/>
      <c r="I1230" s="14"/>
      <c r="J1230" s="14"/>
      <c r="K1230" s="14"/>
      <c r="L1230" s="14"/>
      <c r="M1230" s="141"/>
      <c r="N1230" s="14"/>
      <c r="O1230" s="14"/>
      <c r="P1230" s="14"/>
      <c r="Q1230" s="14"/>
      <c r="R1230" s="14"/>
      <c r="S1230" s="14"/>
      <c r="T1230" s="14"/>
      <c r="U1230" s="14"/>
      <c r="V1230" s="14"/>
      <c r="W1230" s="14"/>
      <c r="X1230" s="14"/>
      <c r="Y1230" s="142" t="n">
        <v>48</v>
      </c>
    </row>
    <row r="1231" customFormat="false" ht="15" hidden="false" customHeight="false" outlineLevel="0" collapsed="false">
      <c r="A1231" s="8"/>
      <c r="B1231" s="8"/>
      <c r="C1231" s="8"/>
      <c r="D1231" s="143" t="s">
        <v>1439</v>
      </c>
      <c r="E1231" s="8"/>
      <c r="F1231" s="8"/>
      <c r="G1231" s="8"/>
      <c r="H1231" s="8"/>
      <c r="I1231" s="8"/>
      <c r="J1231" s="8"/>
      <c r="K1231" s="8"/>
      <c r="L1231" s="8"/>
      <c r="M1231" s="144"/>
      <c r="N1231" s="8"/>
      <c r="O1231" s="8"/>
      <c r="P1231" s="8"/>
      <c r="Q1231" s="8"/>
      <c r="R1231" s="8"/>
      <c r="S1231" s="8"/>
      <c r="T1231" s="8"/>
      <c r="U1231" s="8"/>
      <c r="V1231" s="8"/>
      <c r="W1231" s="8"/>
      <c r="X1231" s="8"/>
      <c r="Y1231" s="134" t="n">
        <v>48</v>
      </c>
    </row>
    <row r="1232" customFormat="false" ht="15" hidden="false" customHeight="false" outlineLevel="0" collapsed="false">
      <c r="A1232" s="14"/>
      <c r="B1232" s="14"/>
      <c r="C1232" s="14"/>
      <c r="D1232" s="48" t="s">
        <v>285</v>
      </c>
      <c r="E1232" s="14"/>
      <c r="F1232" s="14"/>
      <c r="G1232" s="14"/>
      <c r="H1232" s="14"/>
      <c r="I1232" s="14"/>
      <c r="J1232" s="14"/>
      <c r="K1232" s="14"/>
      <c r="L1232" s="14"/>
      <c r="M1232" s="141"/>
      <c r="N1232" s="14"/>
      <c r="O1232" s="14"/>
      <c r="P1232" s="14"/>
      <c r="Q1232" s="14"/>
      <c r="R1232" s="14"/>
      <c r="S1232" s="14"/>
      <c r="T1232" s="14"/>
      <c r="U1232" s="14"/>
      <c r="V1232" s="14"/>
      <c r="W1232" s="14"/>
      <c r="X1232" s="14"/>
      <c r="Y1232" s="142" t="n">
        <v>0</v>
      </c>
    </row>
    <row r="1233" customFormat="false" ht="15" hidden="false" customHeight="false" outlineLevel="0" collapsed="false">
      <c r="A1233" s="8"/>
      <c r="B1233" s="8"/>
      <c r="C1233" s="8"/>
      <c r="D1233" s="143" t="s">
        <v>1440</v>
      </c>
      <c r="E1233" s="8"/>
      <c r="F1233" s="8"/>
      <c r="G1233" s="8"/>
      <c r="H1233" s="8"/>
      <c r="I1233" s="8"/>
      <c r="J1233" s="8"/>
      <c r="K1233" s="8"/>
      <c r="L1233" s="8"/>
      <c r="M1233" s="144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134" t="n">
        <v>0</v>
      </c>
    </row>
    <row r="1234" customFormat="false" ht="15" hidden="false" customHeight="false" outlineLevel="0" collapsed="false">
      <c r="A1234" s="14"/>
      <c r="B1234" s="14"/>
      <c r="C1234" s="14"/>
      <c r="D1234" s="48" t="s">
        <v>286</v>
      </c>
      <c r="E1234" s="14"/>
      <c r="F1234" s="14"/>
      <c r="G1234" s="14"/>
      <c r="H1234" s="14"/>
      <c r="I1234" s="14"/>
      <c r="J1234" s="14"/>
      <c r="K1234" s="14"/>
      <c r="L1234" s="14"/>
      <c r="M1234" s="141"/>
      <c r="N1234" s="14"/>
      <c r="O1234" s="14"/>
      <c r="P1234" s="14"/>
      <c r="Q1234" s="14"/>
      <c r="R1234" s="14"/>
      <c r="S1234" s="14"/>
      <c r="T1234" s="14"/>
      <c r="U1234" s="14"/>
      <c r="V1234" s="14"/>
      <c r="W1234" s="14"/>
      <c r="X1234" s="14"/>
      <c r="Y1234" s="142" t="n">
        <v>226.84</v>
      </c>
    </row>
    <row r="1235" customFormat="false" ht="15.75" hidden="false" customHeight="false" outlineLevel="0" collapsed="false">
      <c r="A1235" s="8"/>
      <c r="B1235" s="8"/>
      <c r="C1235" s="8"/>
      <c r="D1235" s="143" t="s">
        <v>1441</v>
      </c>
      <c r="E1235" s="8"/>
      <c r="F1235" s="8"/>
      <c r="G1235" s="8"/>
      <c r="H1235" s="8"/>
      <c r="I1235" s="8"/>
      <c r="J1235" s="8"/>
      <c r="K1235" s="8"/>
      <c r="L1235" s="8"/>
      <c r="M1235" s="144"/>
      <c r="N1235" s="8"/>
      <c r="O1235" s="8"/>
      <c r="P1235" s="8"/>
      <c r="Q1235" s="8"/>
      <c r="R1235" s="8"/>
      <c r="S1235" s="8"/>
      <c r="T1235" s="8"/>
      <c r="U1235" s="146"/>
      <c r="V1235" s="8"/>
      <c r="W1235" s="146"/>
      <c r="X1235" s="8"/>
      <c r="Y1235" s="135" t="n">
        <v>226.84</v>
      </c>
    </row>
    <row r="1236" customFormat="false" ht="15" hidden="false" customHeight="false" outlineLevel="0" collapsed="false">
      <c r="A1236" s="8"/>
      <c r="B1236" s="8"/>
      <c r="C1236" s="143" t="s">
        <v>288</v>
      </c>
      <c r="D1236" s="8"/>
      <c r="E1236" s="8"/>
      <c r="F1236" s="8"/>
      <c r="G1236" s="8"/>
      <c r="H1236" s="8"/>
      <c r="I1236" s="8"/>
      <c r="J1236" s="8"/>
      <c r="K1236" s="8"/>
      <c r="L1236" s="8"/>
      <c r="M1236" s="144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134" t="n">
        <v>457.65</v>
      </c>
    </row>
    <row r="1237" customFormat="false" ht="15" hidden="false" customHeight="false" outlineLevel="0" collapsed="false">
      <c r="A1237" s="14"/>
      <c r="B1237" s="14"/>
      <c r="C1237" s="48" t="s">
        <v>289</v>
      </c>
      <c r="D1237" s="14"/>
      <c r="E1237" s="14"/>
      <c r="F1237" s="14"/>
      <c r="G1237" s="14"/>
      <c r="H1237" s="14"/>
      <c r="I1237" s="14"/>
      <c r="J1237" s="14"/>
      <c r="K1237" s="14"/>
      <c r="L1237" s="14"/>
      <c r="M1237" s="141"/>
      <c r="N1237" s="14"/>
      <c r="O1237" s="14"/>
      <c r="P1237" s="14"/>
      <c r="Q1237" s="14"/>
      <c r="R1237" s="14"/>
      <c r="S1237" s="14"/>
      <c r="T1237" s="14"/>
      <c r="U1237" s="14"/>
      <c r="V1237" s="14"/>
      <c r="W1237" s="14"/>
      <c r="X1237" s="14"/>
      <c r="Y1237" s="142" t="n">
        <v>4108.16</v>
      </c>
    </row>
    <row r="1238" customFormat="false" ht="15" hidden="false" customHeight="false" outlineLevel="0" collapsed="false">
      <c r="A1238" s="8"/>
      <c r="B1238" s="8"/>
      <c r="C1238" s="8"/>
      <c r="D1238" s="8"/>
      <c r="E1238" s="8"/>
      <c r="F1238" s="8"/>
      <c r="G1238" s="143" t="s">
        <v>839</v>
      </c>
      <c r="H1238" s="8"/>
      <c r="I1238" s="145" t="n">
        <v>43229</v>
      </c>
      <c r="J1238" s="8"/>
      <c r="K1238" s="143" t="s">
        <v>930</v>
      </c>
      <c r="L1238" s="8"/>
      <c r="M1238" s="144"/>
      <c r="N1238" s="8"/>
      <c r="O1238" s="143" t="s">
        <v>784</v>
      </c>
      <c r="P1238" s="8"/>
      <c r="Q1238" s="143" t="s">
        <v>1442</v>
      </c>
      <c r="R1238" s="8"/>
      <c r="S1238" s="143" t="s">
        <v>409</v>
      </c>
      <c r="T1238" s="8"/>
      <c r="U1238" s="134" t="n">
        <v>35</v>
      </c>
      <c r="V1238" s="8"/>
      <c r="W1238" s="8"/>
      <c r="X1238" s="8"/>
      <c r="Y1238" s="134" t="n">
        <v>4143.16</v>
      </c>
    </row>
    <row r="1239" customFormat="false" ht="15.75" hidden="false" customHeight="false" outlineLevel="0" collapsed="false">
      <c r="A1239" s="8"/>
      <c r="B1239" s="8"/>
      <c r="C1239" s="8"/>
      <c r="D1239" s="8"/>
      <c r="E1239" s="8"/>
      <c r="F1239" s="8"/>
      <c r="G1239" s="143" t="s">
        <v>839</v>
      </c>
      <c r="H1239" s="8"/>
      <c r="I1239" s="145" t="n">
        <v>43239</v>
      </c>
      <c r="J1239" s="8"/>
      <c r="K1239" s="143" t="s">
        <v>977</v>
      </c>
      <c r="L1239" s="8"/>
      <c r="M1239" s="144"/>
      <c r="N1239" s="8"/>
      <c r="O1239" s="143" t="s">
        <v>784</v>
      </c>
      <c r="P1239" s="8"/>
      <c r="Q1239" s="143" t="s">
        <v>1443</v>
      </c>
      <c r="R1239" s="8"/>
      <c r="S1239" s="143" t="s">
        <v>409</v>
      </c>
      <c r="T1239" s="8"/>
      <c r="U1239" s="135" t="n">
        <v>110.01</v>
      </c>
      <c r="V1239" s="8"/>
      <c r="W1239" s="146"/>
      <c r="X1239" s="8"/>
      <c r="Y1239" s="135" t="n">
        <v>4253.17</v>
      </c>
    </row>
    <row r="1240" customFormat="false" ht="15" hidden="false" customHeight="false" outlineLevel="0" collapsed="false">
      <c r="A1240" s="8"/>
      <c r="B1240" s="8"/>
      <c r="C1240" s="143" t="s">
        <v>1444</v>
      </c>
      <c r="D1240" s="8"/>
      <c r="E1240" s="8"/>
      <c r="F1240" s="8"/>
      <c r="G1240" s="8"/>
      <c r="H1240" s="8"/>
      <c r="I1240" s="8"/>
      <c r="J1240" s="8"/>
      <c r="K1240" s="8"/>
      <c r="L1240" s="8"/>
      <c r="M1240" s="144"/>
      <c r="N1240" s="8"/>
      <c r="O1240" s="8"/>
      <c r="P1240" s="8"/>
      <c r="Q1240" s="8"/>
      <c r="R1240" s="8"/>
      <c r="S1240" s="8"/>
      <c r="T1240" s="8"/>
      <c r="U1240" s="134" t="n">
        <v>145.01</v>
      </c>
      <c r="V1240" s="8"/>
      <c r="W1240" s="134" t="n">
        <v>0</v>
      </c>
      <c r="X1240" s="8"/>
      <c r="Y1240" s="134" t="n">
        <v>4253.17</v>
      </c>
    </row>
    <row r="1241" customFormat="false" ht="15" hidden="false" customHeight="false" outlineLevel="0" collapsed="false">
      <c r="A1241" s="14"/>
      <c r="B1241" s="14"/>
      <c r="C1241" s="48" t="s">
        <v>290</v>
      </c>
      <c r="D1241" s="14"/>
      <c r="E1241" s="14"/>
      <c r="F1241" s="14"/>
      <c r="G1241" s="14"/>
      <c r="H1241" s="14"/>
      <c r="I1241" s="14"/>
      <c r="J1241" s="14"/>
      <c r="K1241" s="14"/>
      <c r="L1241" s="14"/>
      <c r="M1241" s="141"/>
      <c r="N1241" s="14"/>
      <c r="O1241" s="14"/>
      <c r="P1241" s="14"/>
      <c r="Q1241" s="14"/>
      <c r="R1241" s="14"/>
      <c r="S1241" s="14"/>
      <c r="T1241" s="14"/>
      <c r="U1241" s="14"/>
      <c r="V1241" s="14"/>
      <c r="W1241" s="14"/>
      <c r="X1241" s="14"/>
      <c r="Y1241" s="142" t="n">
        <v>129.88</v>
      </c>
    </row>
    <row r="1242" customFormat="false" ht="15" hidden="false" customHeight="false" outlineLevel="0" collapsed="false">
      <c r="A1242" s="8"/>
      <c r="B1242" s="8"/>
      <c r="C1242" s="143" t="s">
        <v>1445</v>
      </c>
      <c r="D1242" s="8"/>
      <c r="E1242" s="8"/>
      <c r="F1242" s="8"/>
      <c r="G1242" s="8"/>
      <c r="H1242" s="8"/>
      <c r="I1242" s="8"/>
      <c r="J1242" s="8"/>
      <c r="K1242" s="8"/>
      <c r="L1242" s="8"/>
      <c r="M1242" s="144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134" t="n">
        <v>129.88</v>
      </c>
    </row>
    <row r="1243" customFormat="false" ht="15" hidden="false" customHeight="false" outlineLevel="0" collapsed="false">
      <c r="A1243" s="14"/>
      <c r="B1243" s="14"/>
      <c r="C1243" s="48" t="s">
        <v>291</v>
      </c>
      <c r="D1243" s="14"/>
      <c r="E1243" s="14"/>
      <c r="F1243" s="14"/>
      <c r="G1243" s="14"/>
      <c r="H1243" s="14"/>
      <c r="I1243" s="14"/>
      <c r="J1243" s="14"/>
      <c r="K1243" s="14"/>
      <c r="L1243" s="14"/>
      <c r="M1243" s="141"/>
      <c r="N1243" s="14"/>
      <c r="O1243" s="14"/>
      <c r="P1243" s="14"/>
      <c r="Q1243" s="14"/>
      <c r="R1243" s="14"/>
      <c r="S1243" s="14"/>
      <c r="T1243" s="14"/>
      <c r="U1243" s="14"/>
      <c r="V1243" s="14"/>
      <c r="W1243" s="14"/>
      <c r="X1243" s="14"/>
      <c r="Y1243" s="142" t="n">
        <v>2344</v>
      </c>
    </row>
    <row r="1244" customFormat="false" ht="15" hidden="false" customHeight="false" outlineLevel="0" collapsed="false">
      <c r="A1244" s="8"/>
      <c r="B1244" s="8"/>
      <c r="C1244" s="143" t="s">
        <v>1446</v>
      </c>
      <c r="D1244" s="8"/>
      <c r="E1244" s="8"/>
      <c r="F1244" s="8"/>
      <c r="G1244" s="8"/>
      <c r="H1244" s="8"/>
      <c r="I1244" s="8"/>
      <c r="J1244" s="8"/>
      <c r="K1244" s="8"/>
      <c r="L1244" s="8"/>
      <c r="M1244" s="144"/>
      <c r="N1244" s="8"/>
      <c r="O1244" s="8"/>
      <c r="P1244" s="8"/>
      <c r="Q1244" s="8"/>
      <c r="R1244" s="8"/>
      <c r="S1244" s="8"/>
      <c r="T1244" s="8"/>
      <c r="U1244" s="8"/>
      <c r="V1244" s="8"/>
      <c r="W1244" s="8"/>
      <c r="X1244" s="8"/>
      <c r="Y1244" s="134" t="n">
        <v>2344</v>
      </c>
    </row>
    <row r="1245" customFormat="false" ht="15" hidden="false" customHeight="false" outlineLevel="0" collapsed="false">
      <c r="A1245" s="14"/>
      <c r="B1245" s="14"/>
      <c r="C1245" s="48" t="s">
        <v>292</v>
      </c>
      <c r="D1245" s="14"/>
      <c r="E1245" s="14"/>
      <c r="F1245" s="14"/>
      <c r="G1245" s="14"/>
      <c r="H1245" s="14"/>
      <c r="I1245" s="14"/>
      <c r="J1245" s="14"/>
      <c r="K1245" s="14"/>
      <c r="L1245" s="14"/>
      <c r="M1245" s="141"/>
      <c r="N1245" s="14"/>
      <c r="O1245" s="14"/>
      <c r="P1245" s="14"/>
      <c r="Q1245" s="14"/>
      <c r="R1245" s="14"/>
      <c r="S1245" s="14"/>
      <c r="T1245" s="14"/>
      <c r="U1245" s="14"/>
      <c r="V1245" s="14"/>
      <c r="W1245" s="14"/>
      <c r="X1245" s="14"/>
      <c r="Y1245" s="142" t="n">
        <v>34087.95</v>
      </c>
    </row>
    <row r="1246" customFormat="false" ht="15" hidden="false" customHeight="false" outlineLevel="0" collapsed="false">
      <c r="A1246" s="14"/>
      <c r="B1246" s="14"/>
      <c r="C1246" s="14"/>
      <c r="D1246" s="48" t="s">
        <v>293</v>
      </c>
      <c r="E1246" s="14"/>
      <c r="F1246" s="14"/>
      <c r="G1246" s="14"/>
      <c r="H1246" s="14"/>
      <c r="I1246" s="14"/>
      <c r="J1246" s="14"/>
      <c r="K1246" s="14"/>
      <c r="L1246" s="14"/>
      <c r="M1246" s="141"/>
      <c r="N1246" s="14"/>
      <c r="O1246" s="14"/>
      <c r="P1246" s="14"/>
      <c r="Q1246" s="14"/>
      <c r="R1246" s="14"/>
      <c r="S1246" s="14"/>
      <c r="T1246" s="14"/>
      <c r="U1246" s="14"/>
      <c r="V1246" s="14"/>
      <c r="W1246" s="14"/>
      <c r="X1246" s="14"/>
      <c r="Y1246" s="142" t="n">
        <v>320.5</v>
      </c>
    </row>
    <row r="1247" customFormat="false" ht="15" hidden="false" customHeight="false" outlineLevel="0" collapsed="false">
      <c r="A1247" s="8"/>
      <c r="B1247" s="8"/>
      <c r="C1247" s="8"/>
      <c r="D1247" s="143" t="s">
        <v>1447</v>
      </c>
      <c r="E1247" s="8"/>
      <c r="F1247" s="8"/>
      <c r="G1247" s="8"/>
      <c r="H1247" s="8"/>
      <c r="I1247" s="8"/>
      <c r="J1247" s="8"/>
      <c r="K1247" s="8"/>
      <c r="L1247" s="8"/>
      <c r="M1247" s="144"/>
      <c r="N1247" s="8"/>
      <c r="O1247" s="8"/>
      <c r="P1247" s="8"/>
      <c r="Q1247" s="8"/>
      <c r="R1247" s="8"/>
      <c r="S1247" s="8"/>
      <c r="T1247" s="8"/>
      <c r="U1247" s="8"/>
      <c r="V1247" s="8"/>
      <c r="W1247" s="8"/>
      <c r="X1247" s="8"/>
      <c r="Y1247" s="134" t="n">
        <v>320.5</v>
      </c>
    </row>
    <row r="1248" customFormat="false" ht="15" hidden="false" customHeight="false" outlineLevel="0" collapsed="false">
      <c r="A1248" s="14"/>
      <c r="B1248" s="14"/>
      <c r="C1248" s="14"/>
      <c r="D1248" s="48" t="s">
        <v>294</v>
      </c>
      <c r="E1248" s="14"/>
      <c r="F1248" s="14"/>
      <c r="G1248" s="14"/>
      <c r="H1248" s="14"/>
      <c r="I1248" s="14"/>
      <c r="J1248" s="14"/>
      <c r="K1248" s="14"/>
      <c r="L1248" s="14"/>
      <c r="M1248" s="141"/>
      <c r="N1248" s="14"/>
      <c r="O1248" s="14"/>
      <c r="P1248" s="14"/>
      <c r="Q1248" s="14"/>
      <c r="R1248" s="14"/>
      <c r="S1248" s="14"/>
      <c r="T1248" s="14"/>
      <c r="U1248" s="14"/>
      <c r="V1248" s="14"/>
      <c r="W1248" s="14"/>
      <c r="X1248" s="14"/>
      <c r="Y1248" s="142" t="n">
        <v>33767.45</v>
      </c>
    </row>
    <row r="1249" customFormat="false" ht="15.75" hidden="false" customHeight="false" outlineLevel="0" collapsed="false">
      <c r="A1249" s="76"/>
      <c r="B1249" s="76"/>
      <c r="C1249" s="76"/>
      <c r="D1249" s="76"/>
      <c r="E1249" s="8"/>
      <c r="F1249" s="8"/>
      <c r="G1249" s="143" t="s">
        <v>839</v>
      </c>
      <c r="H1249" s="8"/>
      <c r="I1249" s="145" t="n">
        <v>43235</v>
      </c>
      <c r="J1249" s="8"/>
      <c r="K1249" s="143" t="s">
        <v>958</v>
      </c>
      <c r="L1249" s="8"/>
      <c r="M1249" s="144"/>
      <c r="N1249" s="8"/>
      <c r="O1249" s="143" t="s">
        <v>295</v>
      </c>
      <c r="P1249" s="8"/>
      <c r="Q1249" s="143" t="s">
        <v>1448</v>
      </c>
      <c r="R1249" s="8"/>
      <c r="S1249" s="143" t="s">
        <v>409</v>
      </c>
      <c r="T1249" s="8"/>
      <c r="U1249" s="134" t="n">
        <v>3376.97</v>
      </c>
      <c r="V1249" s="8"/>
      <c r="W1249" s="8"/>
      <c r="X1249" s="8"/>
      <c r="Y1249" s="134" t="n">
        <v>37144.42</v>
      </c>
    </row>
    <row r="1250" customFormat="false" ht="15.75" hidden="false" customHeight="false" outlineLevel="0" collapsed="false">
      <c r="A1250" s="8"/>
      <c r="B1250" s="8"/>
      <c r="C1250" s="8"/>
      <c r="D1250" s="143" t="s">
        <v>1449</v>
      </c>
      <c r="E1250" s="8"/>
      <c r="F1250" s="8"/>
      <c r="G1250" s="8"/>
      <c r="H1250" s="8"/>
      <c r="I1250" s="8"/>
      <c r="J1250" s="8"/>
      <c r="K1250" s="8"/>
      <c r="L1250" s="8"/>
      <c r="M1250" s="144"/>
      <c r="N1250" s="8"/>
      <c r="O1250" s="8"/>
      <c r="P1250" s="8"/>
      <c r="Q1250" s="8"/>
      <c r="R1250" s="8"/>
      <c r="S1250" s="8"/>
      <c r="T1250" s="8"/>
      <c r="U1250" s="136" t="n">
        <v>3376.97</v>
      </c>
      <c r="V1250" s="8"/>
      <c r="W1250" s="136" t="n">
        <v>0</v>
      </c>
      <c r="X1250" s="8"/>
      <c r="Y1250" s="136" t="n">
        <v>37144.42</v>
      </c>
    </row>
    <row r="1251" customFormat="false" ht="15" hidden="false" customHeight="false" outlineLevel="0" collapsed="false">
      <c r="A1251" s="8"/>
      <c r="B1251" s="8"/>
      <c r="C1251" s="143" t="s">
        <v>296</v>
      </c>
      <c r="D1251" s="8"/>
      <c r="E1251" s="8"/>
      <c r="F1251" s="8"/>
      <c r="G1251" s="8"/>
      <c r="H1251" s="8"/>
      <c r="I1251" s="8"/>
      <c r="J1251" s="8"/>
      <c r="K1251" s="8"/>
      <c r="L1251" s="8"/>
      <c r="M1251" s="144"/>
      <c r="N1251" s="8"/>
      <c r="O1251" s="8"/>
      <c r="P1251" s="8"/>
      <c r="Q1251" s="8"/>
      <c r="R1251" s="8"/>
      <c r="S1251" s="8"/>
      <c r="T1251" s="8"/>
      <c r="U1251" s="134" t="n">
        <v>3376.97</v>
      </c>
      <c r="V1251" s="8"/>
      <c r="W1251" s="134" t="n">
        <v>0</v>
      </c>
      <c r="X1251" s="8"/>
      <c r="Y1251" s="134" t="n">
        <v>37464.92</v>
      </c>
    </row>
    <row r="1252" customFormat="false" ht="15" hidden="false" customHeight="false" outlineLevel="0" collapsed="false">
      <c r="A1252" s="14"/>
      <c r="B1252" s="14"/>
      <c r="C1252" s="48" t="s">
        <v>297</v>
      </c>
      <c r="D1252" s="14"/>
      <c r="E1252" s="14"/>
      <c r="F1252" s="14"/>
      <c r="G1252" s="14"/>
      <c r="H1252" s="14"/>
      <c r="I1252" s="14"/>
      <c r="J1252" s="14"/>
      <c r="K1252" s="14"/>
      <c r="L1252" s="14"/>
      <c r="M1252" s="141"/>
      <c r="N1252" s="14"/>
      <c r="O1252" s="14"/>
      <c r="P1252" s="14"/>
      <c r="Q1252" s="14"/>
      <c r="R1252" s="14"/>
      <c r="S1252" s="14"/>
      <c r="T1252" s="14"/>
      <c r="U1252" s="14"/>
      <c r="V1252" s="14"/>
      <c r="W1252" s="14"/>
      <c r="X1252" s="14"/>
      <c r="Y1252" s="142" t="n">
        <v>297.81</v>
      </c>
    </row>
    <row r="1253" customFormat="false" ht="15" hidden="false" customHeight="false" outlineLevel="0" collapsed="false">
      <c r="A1253" s="8"/>
      <c r="B1253" s="8"/>
      <c r="C1253" s="143" t="s">
        <v>1450</v>
      </c>
      <c r="D1253" s="8"/>
      <c r="E1253" s="8"/>
      <c r="F1253" s="8"/>
      <c r="G1253" s="8"/>
      <c r="H1253" s="8"/>
      <c r="I1253" s="8"/>
      <c r="J1253" s="8"/>
      <c r="K1253" s="8"/>
      <c r="L1253" s="8"/>
      <c r="M1253" s="144"/>
      <c r="N1253" s="8"/>
      <c r="O1253" s="8"/>
      <c r="P1253" s="8"/>
      <c r="Q1253" s="8"/>
      <c r="R1253" s="8"/>
      <c r="S1253" s="8"/>
      <c r="T1253" s="8"/>
      <c r="U1253" s="8"/>
      <c r="V1253" s="8"/>
      <c r="W1253" s="8"/>
      <c r="X1253" s="8"/>
      <c r="Y1253" s="134" t="n">
        <v>297.81</v>
      </c>
    </row>
    <row r="1254" customFormat="false" ht="15" hidden="false" customHeight="false" outlineLevel="0" collapsed="false">
      <c r="A1254" s="14"/>
      <c r="B1254" s="14"/>
      <c r="C1254" s="48" t="s">
        <v>298</v>
      </c>
      <c r="D1254" s="14"/>
      <c r="E1254" s="14"/>
      <c r="F1254" s="14"/>
      <c r="G1254" s="14"/>
      <c r="H1254" s="14"/>
      <c r="I1254" s="14"/>
      <c r="J1254" s="14"/>
      <c r="K1254" s="14"/>
      <c r="L1254" s="14"/>
      <c r="M1254" s="141"/>
      <c r="N1254" s="14"/>
      <c r="O1254" s="14"/>
      <c r="P1254" s="14"/>
      <c r="Q1254" s="14"/>
      <c r="R1254" s="14"/>
      <c r="S1254" s="14"/>
      <c r="T1254" s="14"/>
      <c r="U1254" s="14"/>
      <c r="V1254" s="14"/>
      <c r="W1254" s="14"/>
      <c r="X1254" s="14"/>
      <c r="Y1254" s="142" t="n">
        <v>16016.99</v>
      </c>
    </row>
    <row r="1255" customFormat="false" ht="15" hidden="false" customHeight="false" outlineLevel="0" collapsed="false">
      <c r="A1255" s="8"/>
      <c r="B1255" s="8"/>
      <c r="C1255" s="8"/>
      <c r="D1255" s="8"/>
      <c r="E1255" s="8"/>
      <c r="F1255" s="8"/>
      <c r="G1255" s="143" t="s">
        <v>839</v>
      </c>
      <c r="H1255" s="8"/>
      <c r="I1255" s="145" t="n">
        <v>43221</v>
      </c>
      <c r="J1255" s="8"/>
      <c r="K1255" s="143" t="s">
        <v>896</v>
      </c>
      <c r="L1255" s="8"/>
      <c r="M1255" s="144"/>
      <c r="N1255" s="8"/>
      <c r="O1255" s="143" t="s">
        <v>494</v>
      </c>
      <c r="P1255" s="8"/>
      <c r="Q1255" s="143" t="s">
        <v>897</v>
      </c>
      <c r="R1255" s="8"/>
      <c r="S1255" s="143" t="s">
        <v>409</v>
      </c>
      <c r="T1255" s="8"/>
      <c r="U1255" s="134" t="n">
        <v>680</v>
      </c>
      <c r="V1255" s="8"/>
      <c r="W1255" s="8"/>
      <c r="X1255" s="8"/>
      <c r="Y1255" s="134" t="n">
        <v>16696.99</v>
      </c>
    </row>
    <row r="1256" customFormat="false" ht="15" hidden="false" customHeight="false" outlineLevel="0" collapsed="false">
      <c r="A1256" s="8"/>
      <c r="B1256" s="8"/>
      <c r="C1256" s="8"/>
      <c r="D1256" s="8"/>
      <c r="E1256" s="8"/>
      <c r="F1256" s="8"/>
      <c r="G1256" s="143" t="s">
        <v>529</v>
      </c>
      <c r="H1256" s="8"/>
      <c r="I1256" s="145" t="n">
        <v>43222</v>
      </c>
      <c r="J1256" s="8"/>
      <c r="K1256" s="143" t="s">
        <v>604</v>
      </c>
      <c r="L1256" s="8"/>
      <c r="M1256" s="144"/>
      <c r="N1256" s="8"/>
      <c r="O1256" s="143" t="s">
        <v>609</v>
      </c>
      <c r="P1256" s="8"/>
      <c r="Q1256" s="143" t="s">
        <v>610</v>
      </c>
      <c r="R1256" s="8"/>
      <c r="S1256" s="143" t="s">
        <v>375</v>
      </c>
      <c r="T1256" s="8"/>
      <c r="U1256" s="134" t="n">
        <v>45.73</v>
      </c>
      <c r="V1256" s="8"/>
      <c r="W1256" s="8"/>
      <c r="X1256" s="8"/>
      <c r="Y1256" s="134" t="n">
        <v>16742.72</v>
      </c>
    </row>
    <row r="1257" customFormat="false" ht="15" hidden="false" customHeight="false" outlineLevel="0" collapsed="false">
      <c r="A1257" s="8"/>
      <c r="B1257" s="8"/>
      <c r="C1257" s="8"/>
      <c r="D1257" s="8"/>
      <c r="E1257" s="8"/>
      <c r="F1257" s="8"/>
      <c r="G1257" s="143" t="s">
        <v>1025</v>
      </c>
      <c r="H1257" s="8"/>
      <c r="I1257" s="145" t="n">
        <v>43224</v>
      </c>
      <c r="J1257" s="8"/>
      <c r="K1257" s="143" t="s">
        <v>1026</v>
      </c>
      <c r="L1257" s="8"/>
      <c r="M1257" s="144"/>
      <c r="N1257" s="8"/>
      <c r="O1257" s="143" t="s">
        <v>1039</v>
      </c>
      <c r="P1257" s="8"/>
      <c r="Q1257" s="143" t="s">
        <v>1040</v>
      </c>
      <c r="R1257" s="8"/>
      <c r="S1257" s="143" t="s">
        <v>412</v>
      </c>
      <c r="T1257" s="8"/>
      <c r="U1257" s="134" t="n">
        <v>55.92</v>
      </c>
      <c r="V1257" s="8"/>
      <c r="W1257" s="8"/>
      <c r="X1257" s="8"/>
      <c r="Y1257" s="134" t="n">
        <v>16798.64</v>
      </c>
    </row>
    <row r="1258" customFormat="false" ht="15" hidden="false" customHeight="false" outlineLevel="0" collapsed="false">
      <c r="A1258" s="8"/>
      <c r="B1258" s="8"/>
      <c r="C1258" s="8"/>
      <c r="D1258" s="8"/>
      <c r="E1258" s="8"/>
      <c r="F1258" s="8"/>
      <c r="G1258" s="143" t="s">
        <v>1025</v>
      </c>
      <c r="H1258" s="8"/>
      <c r="I1258" s="145" t="n">
        <v>43227</v>
      </c>
      <c r="J1258" s="8"/>
      <c r="K1258" s="143" t="s">
        <v>1026</v>
      </c>
      <c r="L1258" s="8"/>
      <c r="M1258" s="144"/>
      <c r="N1258" s="8"/>
      <c r="O1258" s="143" t="s">
        <v>1043</v>
      </c>
      <c r="P1258" s="8"/>
      <c r="Q1258" s="143" t="s">
        <v>440</v>
      </c>
      <c r="R1258" s="8"/>
      <c r="S1258" s="143" t="s">
        <v>412</v>
      </c>
      <c r="T1258" s="8"/>
      <c r="U1258" s="134" t="n">
        <v>68.96</v>
      </c>
      <c r="V1258" s="8"/>
      <c r="W1258" s="8"/>
      <c r="X1258" s="8"/>
      <c r="Y1258" s="134" t="n">
        <v>16867.6</v>
      </c>
    </row>
    <row r="1259" customFormat="false" ht="15" hidden="false" customHeight="false" outlineLevel="0" collapsed="false">
      <c r="A1259" s="8"/>
      <c r="B1259" s="8"/>
      <c r="C1259" s="8"/>
      <c r="D1259" s="8"/>
      <c r="E1259" s="8"/>
      <c r="F1259" s="8"/>
      <c r="G1259" s="143" t="s">
        <v>1025</v>
      </c>
      <c r="H1259" s="8"/>
      <c r="I1259" s="145" t="n">
        <v>43227</v>
      </c>
      <c r="J1259" s="8"/>
      <c r="K1259" s="143" t="s">
        <v>1026</v>
      </c>
      <c r="L1259" s="8"/>
      <c r="M1259" s="144"/>
      <c r="N1259" s="8"/>
      <c r="O1259" s="143" t="s">
        <v>1044</v>
      </c>
      <c r="P1259" s="8"/>
      <c r="Q1259" s="143" t="s">
        <v>1045</v>
      </c>
      <c r="R1259" s="8"/>
      <c r="S1259" s="143" t="s">
        <v>412</v>
      </c>
      <c r="T1259" s="8"/>
      <c r="U1259" s="134" t="n">
        <v>72</v>
      </c>
      <c r="V1259" s="8"/>
      <c r="W1259" s="8"/>
      <c r="X1259" s="8"/>
      <c r="Y1259" s="134" t="n">
        <v>16939.6</v>
      </c>
    </row>
    <row r="1260" customFormat="false" ht="15" hidden="false" customHeight="false" outlineLevel="0" collapsed="false">
      <c r="A1260" s="8"/>
      <c r="B1260" s="8"/>
      <c r="C1260" s="8"/>
      <c r="D1260" s="8"/>
      <c r="E1260" s="8"/>
      <c r="F1260" s="8"/>
      <c r="G1260" s="143" t="s">
        <v>839</v>
      </c>
      <c r="H1260" s="8"/>
      <c r="I1260" s="145" t="n">
        <v>43230</v>
      </c>
      <c r="J1260" s="8"/>
      <c r="K1260" s="143" t="s">
        <v>939</v>
      </c>
      <c r="L1260" s="8"/>
      <c r="M1260" s="144"/>
      <c r="N1260" s="8"/>
      <c r="O1260" s="143" t="s">
        <v>568</v>
      </c>
      <c r="P1260" s="8"/>
      <c r="Q1260" s="143" t="s">
        <v>569</v>
      </c>
      <c r="R1260" s="8"/>
      <c r="S1260" s="143" t="s">
        <v>409</v>
      </c>
      <c r="T1260" s="8"/>
      <c r="U1260" s="134" t="n">
        <v>154.98</v>
      </c>
      <c r="V1260" s="8"/>
      <c r="W1260" s="8"/>
      <c r="X1260" s="8"/>
      <c r="Y1260" s="134" t="n">
        <v>17094.58</v>
      </c>
    </row>
    <row r="1261" customFormat="false" ht="15" hidden="false" customHeight="false" outlineLevel="0" collapsed="false">
      <c r="A1261" s="8"/>
      <c r="B1261" s="8"/>
      <c r="C1261" s="8"/>
      <c r="D1261" s="8"/>
      <c r="E1261" s="8"/>
      <c r="F1261" s="8"/>
      <c r="G1261" s="143" t="s">
        <v>529</v>
      </c>
      <c r="H1261" s="8"/>
      <c r="I1261" s="145" t="n">
        <v>43234</v>
      </c>
      <c r="J1261" s="8"/>
      <c r="K1261" s="143" t="s">
        <v>636</v>
      </c>
      <c r="L1261" s="8"/>
      <c r="M1261" s="144"/>
      <c r="N1261" s="8"/>
      <c r="O1261" s="143" t="s">
        <v>637</v>
      </c>
      <c r="P1261" s="8"/>
      <c r="Q1261" s="143" t="s">
        <v>638</v>
      </c>
      <c r="R1261" s="8"/>
      <c r="S1261" s="143" t="s">
        <v>375</v>
      </c>
      <c r="T1261" s="8"/>
      <c r="U1261" s="134" t="n">
        <v>55.96</v>
      </c>
      <c r="V1261" s="8"/>
      <c r="W1261" s="8"/>
      <c r="X1261" s="8"/>
      <c r="Y1261" s="134" t="n">
        <v>17150.54</v>
      </c>
    </row>
    <row r="1262" customFormat="false" ht="15" hidden="false" customHeight="false" outlineLevel="0" collapsed="false">
      <c r="A1262" s="8"/>
      <c r="B1262" s="8"/>
      <c r="C1262" s="8"/>
      <c r="D1262" s="8"/>
      <c r="E1262" s="8"/>
      <c r="F1262" s="8"/>
      <c r="G1262" s="143" t="s">
        <v>529</v>
      </c>
      <c r="H1262" s="8"/>
      <c r="I1262" s="145" t="n">
        <v>43244</v>
      </c>
      <c r="J1262" s="8"/>
      <c r="K1262" s="143" t="s">
        <v>636</v>
      </c>
      <c r="L1262" s="8"/>
      <c r="M1262" s="144"/>
      <c r="N1262" s="8"/>
      <c r="O1262" s="143" t="s">
        <v>609</v>
      </c>
      <c r="P1262" s="8"/>
      <c r="Q1262" s="143" t="s">
        <v>649</v>
      </c>
      <c r="R1262" s="8"/>
      <c r="S1262" s="143" t="s">
        <v>375</v>
      </c>
      <c r="T1262" s="8"/>
      <c r="U1262" s="134" t="n">
        <v>21.54</v>
      </c>
      <c r="V1262" s="8"/>
      <c r="W1262" s="8"/>
      <c r="X1262" s="8"/>
      <c r="Y1262" s="134" t="n">
        <v>17172.08</v>
      </c>
    </row>
    <row r="1263" customFormat="false" ht="15" hidden="false" customHeight="false" outlineLevel="0" collapsed="false">
      <c r="A1263" s="8"/>
      <c r="B1263" s="8"/>
      <c r="C1263" s="8"/>
      <c r="D1263" s="8"/>
      <c r="E1263" s="8"/>
      <c r="F1263" s="8"/>
      <c r="G1263" s="143" t="s">
        <v>839</v>
      </c>
      <c r="H1263" s="8"/>
      <c r="I1263" s="145" t="n">
        <v>43245</v>
      </c>
      <c r="J1263" s="8"/>
      <c r="K1263" s="143" t="s">
        <v>1004</v>
      </c>
      <c r="L1263" s="8"/>
      <c r="M1263" s="144"/>
      <c r="N1263" s="8"/>
      <c r="O1263" s="143" t="s">
        <v>493</v>
      </c>
      <c r="P1263" s="8"/>
      <c r="Q1263" s="143" t="s">
        <v>1005</v>
      </c>
      <c r="R1263" s="8"/>
      <c r="S1263" s="143" t="s">
        <v>409</v>
      </c>
      <c r="T1263" s="8"/>
      <c r="U1263" s="134" t="n">
        <v>63.49</v>
      </c>
      <c r="V1263" s="8"/>
      <c r="W1263" s="8"/>
      <c r="X1263" s="8"/>
      <c r="Y1263" s="134" t="n">
        <v>17235.57</v>
      </c>
    </row>
    <row r="1264" customFormat="false" ht="15.75" hidden="false" customHeight="false" outlineLevel="0" collapsed="false">
      <c r="A1264" s="8"/>
      <c r="B1264" s="8"/>
      <c r="C1264" s="8"/>
      <c r="D1264" s="8"/>
      <c r="E1264" s="8"/>
      <c r="F1264" s="8"/>
      <c r="G1264" s="143" t="s">
        <v>1025</v>
      </c>
      <c r="H1264" s="8"/>
      <c r="I1264" s="145" t="n">
        <v>43248</v>
      </c>
      <c r="J1264" s="8"/>
      <c r="K1264" s="143" t="s">
        <v>1026</v>
      </c>
      <c r="L1264" s="8"/>
      <c r="M1264" s="144"/>
      <c r="N1264" s="8"/>
      <c r="O1264" s="143" t="s">
        <v>1043</v>
      </c>
      <c r="P1264" s="8"/>
      <c r="Q1264" s="143" t="s">
        <v>440</v>
      </c>
      <c r="R1264" s="8"/>
      <c r="S1264" s="143" t="s">
        <v>412</v>
      </c>
      <c r="T1264" s="8"/>
      <c r="U1264" s="135" t="n">
        <v>52.43</v>
      </c>
      <c r="V1264" s="8"/>
      <c r="W1264" s="146"/>
      <c r="X1264" s="8"/>
      <c r="Y1264" s="135" t="n">
        <v>17288</v>
      </c>
    </row>
    <row r="1265" customFormat="false" ht="15" hidden="false" customHeight="false" outlineLevel="0" collapsed="false">
      <c r="A1265" s="8"/>
      <c r="B1265" s="8"/>
      <c r="C1265" s="143" t="s">
        <v>1451</v>
      </c>
      <c r="D1265" s="8"/>
      <c r="E1265" s="8"/>
      <c r="F1265" s="8"/>
      <c r="G1265" s="8"/>
      <c r="H1265" s="8"/>
      <c r="I1265" s="8"/>
      <c r="J1265" s="8"/>
      <c r="K1265" s="8"/>
      <c r="L1265" s="8"/>
      <c r="M1265" s="144"/>
      <c r="N1265" s="8"/>
      <c r="O1265" s="8"/>
      <c r="P1265" s="8"/>
      <c r="Q1265" s="8"/>
      <c r="R1265" s="8"/>
      <c r="S1265" s="8"/>
      <c r="T1265" s="8"/>
      <c r="U1265" s="134" t="n">
        <v>1271.01</v>
      </c>
      <c r="V1265" s="8"/>
      <c r="W1265" s="134" t="n">
        <v>0</v>
      </c>
      <c r="X1265" s="8"/>
      <c r="Y1265" s="134" t="n">
        <v>17288</v>
      </c>
    </row>
    <row r="1266" customFormat="false" ht="15" hidden="false" customHeight="false" outlineLevel="0" collapsed="false">
      <c r="A1266" s="14"/>
      <c r="B1266" s="14"/>
      <c r="C1266" s="48" t="s">
        <v>300</v>
      </c>
      <c r="D1266" s="14"/>
      <c r="E1266" s="14"/>
      <c r="F1266" s="14"/>
      <c r="G1266" s="14"/>
      <c r="H1266" s="14"/>
      <c r="I1266" s="14"/>
      <c r="J1266" s="14"/>
      <c r="K1266" s="14"/>
      <c r="L1266" s="14"/>
      <c r="M1266" s="141"/>
      <c r="N1266" s="14"/>
      <c r="O1266" s="14"/>
      <c r="P1266" s="14"/>
      <c r="Q1266" s="14"/>
      <c r="R1266" s="14"/>
      <c r="S1266" s="14"/>
      <c r="T1266" s="14"/>
      <c r="U1266" s="14"/>
      <c r="V1266" s="14"/>
      <c r="W1266" s="14"/>
      <c r="X1266" s="14"/>
      <c r="Y1266" s="142" t="n">
        <v>2497.55</v>
      </c>
    </row>
    <row r="1267" customFormat="false" ht="15.75" hidden="false" customHeight="false" outlineLevel="0" collapsed="false">
      <c r="A1267" s="76"/>
      <c r="B1267" s="76"/>
      <c r="C1267" s="76"/>
      <c r="D1267" s="76"/>
      <c r="E1267" s="8"/>
      <c r="F1267" s="8"/>
      <c r="G1267" s="143" t="s">
        <v>529</v>
      </c>
      <c r="H1267" s="8"/>
      <c r="I1267" s="145" t="n">
        <v>43235</v>
      </c>
      <c r="J1267" s="8"/>
      <c r="K1267" s="143" t="s">
        <v>530</v>
      </c>
      <c r="L1267" s="8"/>
      <c r="M1267" s="144"/>
      <c r="N1267" s="8"/>
      <c r="O1267" s="143" t="s">
        <v>575</v>
      </c>
      <c r="P1267" s="8"/>
      <c r="Q1267" s="143" t="s">
        <v>1452</v>
      </c>
      <c r="R1267" s="8"/>
      <c r="S1267" s="143" t="s">
        <v>374</v>
      </c>
      <c r="T1267" s="8"/>
      <c r="U1267" s="135" t="n">
        <v>60.19</v>
      </c>
      <c r="V1267" s="8"/>
      <c r="W1267" s="146"/>
      <c r="X1267" s="8"/>
      <c r="Y1267" s="135" t="n">
        <v>2557.74</v>
      </c>
    </row>
    <row r="1268" customFormat="false" ht="15" hidden="false" customHeight="false" outlineLevel="0" collapsed="false">
      <c r="A1268" s="8"/>
      <c r="B1268" s="8"/>
      <c r="C1268" s="143" t="s">
        <v>1453</v>
      </c>
      <c r="D1268" s="8"/>
      <c r="E1268" s="8"/>
      <c r="F1268" s="8"/>
      <c r="G1268" s="8"/>
      <c r="H1268" s="8"/>
      <c r="I1268" s="8"/>
      <c r="J1268" s="8"/>
      <c r="K1268" s="8"/>
      <c r="L1268" s="8"/>
      <c r="M1268" s="144"/>
      <c r="N1268" s="8"/>
      <c r="O1268" s="8"/>
      <c r="P1268" s="8"/>
      <c r="Q1268" s="8"/>
      <c r="R1268" s="8"/>
      <c r="S1268" s="8"/>
      <c r="T1268" s="8"/>
      <c r="U1268" s="134" t="n">
        <v>60.19</v>
      </c>
      <c r="V1268" s="8"/>
      <c r="W1268" s="134" t="n">
        <v>0</v>
      </c>
      <c r="X1268" s="8"/>
      <c r="Y1268" s="134" t="n">
        <v>2557.74</v>
      </c>
    </row>
    <row r="1269" customFormat="false" ht="15" hidden="false" customHeight="false" outlineLevel="0" collapsed="false">
      <c r="A1269" s="14"/>
      <c r="B1269" s="14"/>
      <c r="C1269" s="48" t="s">
        <v>302</v>
      </c>
      <c r="D1269" s="14"/>
      <c r="E1269" s="14"/>
      <c r="F1269" s="14"/>
      <c r="G1269" s="14"/>
      <c r="H1269" s="14"/>
      <c r="I1269" s="14"/>
      <c r="J1269" s="14"/>
      <c r="K1269" s="14"/>
      <c r="L1269" s="14"/>
      <c r="M1269" s="141"/>
      <c r="N1269" s="14"/>
      <c r="O1269" s="14"/>
      <c r="P1269" s="14"/>
      <c r="Q1269" s="14"/>
      <c r="R1269" s="14"/>
      <c r="S1269" s="14"/>
      <c r="T1269" s="14"/>
      <c r="U1269" s="14"/>
      <c r="V1269" s="14"/>
      <c r="W1269" s="14"/>
      <c r="X1269" s="14"/>
      <c r="Y1269" s="142" t="n">
        <v>4270.09</v>
      </c>
    </row>
    <row r="1270" customFormat="false" ht="15" hidden="false" customHeight="false" outlineLevel="0" collapsed="false">
      <c r="A1270" s="8"/>
      <c r="B1270" s="8"/>
      <c r="C1270" s="8"/>
      <c r="D1270" s="8"/>
      <c r="E1270" s="8"/>
      <c r="F1270" s="8"/>
      <c r="G1270" s="143" t="s">
        <v>1025</v>
      </c>
      <c r="H1270" s="8"/>
      <c r="I1270" s="145" t="n">
        <v>43221</v>
      </c>
      <c r="J1270" s="8"/>
      <c r="K1270" s="143" t="s">
        <v>1026</v>
      </c>
      <c r="L1270" s="8"/>
      <c r="M1270" s="144"/>
      <c r="N1270" s="8"/>
      <c r="O1270" s="143" t="s">
        <v>1027</v>
      </c>
      <c r="P1270" s="8"/>
      <c r="Q1270" s="143" t="s">
        <v>1028</v>
      </c>
      <c r="R1270" s="8"/>
      <c r="S1270" s="143" t="s">
        <v>412</v>
      </c>
      <c r="T1270" s="8"/>
      <c r="U1270" s="134" t="n">
        <v>19.99</v>
      </c>
      <c r="V1270" s="8"/>
      <c r="W1270" s="8"/>
      <c r="X1270" s="8"/>
      <c r="Y1270" s="134" t="n">
        <v>4290.08</v>
      </c>
    </row>
    <row r="1271" customFormat="false" ht="15.75" hidden="false" customHeight="false" outlineLevel="0" collapsed="false">
      <c r="A1271" s="8"/>
      <c r="B1271" s="8"/>
      <c r="C1271" s="8"/>
      <c r="D1271" s="8"/>
      <c r="E1271" s="8"/>
      <c r="F1271" s="8"/>
      <c r="G1271" s="143" t="s">
        <v>529</v>
      </c>
      <c r="H1271" s="8"/>
      <c r="I1271" s="145" t="n">
        <v>43222</v>
      </c>
      <c r="J1271" s="8"/>
      <c r="K1271" s="143" t="s">
        <v>604</v>
      </c>
      <c r="L1271" s="8"/>
      <c r="M1271" s="144"/>
      <c r="N1271" s="8"/>
      <c r="O1271" s="143" t="s">
        <v>607</v>
      </c>
      <c r="P1271" s="8"/>
      <c r="Q1271" s="143" t="s">
        <v>608</v>
      </c>
      <c r="R1271" s="8"/>
      <c r="S1271" s="143" t="s">
        <v>375</v>
      </c>
      <c r="T1271" s="8"/>
      <c r="U1271" s="135" t="n">
        <v>11.25</v>
      </c>
      <c r="V1271" s="8"/>
      <c r="W1271" s="146"/>
      <c r="X1271" s="8"/>
      <c r="Y1271" s="135" t="n">
        <v>4301.33</v>
      </c>
    </row>
    <row r="1272" customFormat="false" ht="15" hidden="false" customHeight="false" outlineLevel="0" collapsed="false">
      <c r="A1272" s="8"/>
      <c r="B1272" s="8"/>
      <c r="C1272" s="143" t="s">
        <v>1454</v>
      </c>
      <c r="D1272" s="8"/>
      <c r="E1272" s="8"/>
      <c r="F1272" s="8"/>
      <c r="G1272" s="8"/>
      <c r="H1272" s="8"/>
      <c r="I1272" s="8"/>
      <c r="J1272" s="8"/>
      <c r="K1272" s="8"/>
      <c r="L1272" s="8"/>
      <c r="M1272" s="144"/>
      <c r="N1272" s="8"/>
      <c r="O1272" s="8"/>
      <c r="P1272" s="8"/>
      <c r="Q1272" s="8"/>
      <c r="R1272" s="8"/>
      <c r="S1272" s="8"/>
      <c r="T1272" s="8"/>
      <c r="U1272" s="134" t="n">
        <v>31.24</v>
      </c>
      <c r="V1272" s="8"/>
      <c r="W1272" s="134" t="n">
        <v>0</v>
      </c>
      <c r="X1272" s="8"/>
      <c r="Y1272" s="134" t="n">
        <v>4301.33</v>
      </c>
    </row>
    <row r="1273" customFormat="false" ht="15" hidden="false" customHeight="false" outlineLevel="0" collapsed="false">
      <c r="A1273" s="14"/>
      <c r="B1273" s="14"/>
      <c r="C1273" s="48" t="s">
        <v>304</v>
      </c>
      <c r="D1273" s="14"/>
      <c r="E1273" s="14"/>
      <c r="F1273" s="14"/>
      <c r="G1273" s="14"/>
      <c r="H1273" s="14"/>
      <c r="I1273" s="14"/>
      <c r="J1273" s="14"/>
      <c r="K1273" s="14"/>
      <c r="L1273" s="14"/>
      <c r="M1273" s="141"/>
      <c r="N1273" s="14"/>
      <c r="O1273" s="14"/>
      <c r="P1273" s="14"/>
      <c r="Q1273" s="14"/>
      <c r="R1273" s="14"/>
      <c r="S1273" s="14"/>
      <c r="T1273" s="14"/>
      <c r="U1273" s="14"/>
      <c r="V1273" s="14"/>
      <c r="W1273" s="14"/>
      <c r="X1273" s="14"/>
      <c r="Y1273" s="142" t="n">
        <v>1500</v>
      </c>
    </row>
    <row r="1274" customFormat="false" ht="15" hidden="false" customHeight="false" outlineLevel="0" collapsed="false">
      <c r="A1274" s="8"/>
      <c r="B1274" s="8"/>
      <c r="C1274" s="143" t="s">
        <v>1455</v>
      </c>
      <c r="D1274" s="8"/>
      <c r="E1274" s="8"/>
      <c r="F1274" s="8"/>
      <c r="G1274" s="8"/>
      <c r="H1274" s="8"/>
      <c r="I1274" s="8"/>
      <c r="J1274" s="8"/>
      <c r="K1274" s="8"/>
      <c r="L1274" s="8"/>
      <c r="M1274" s="144"/>
      <c r="N1274" s="8"/>
      <c r="O1274" s="8"/>
      <c r="P1274" s="8"/>
      <c r="Q1274" s="8"/>
      <c r="R1274" s="8"/>
      <c r="S1274" s="8"/>
      <c r="T1274" s="8"/>
      <c r="U1274" s="8"/>
      <c r="V1274" s="8"/>
      <c r="W1274" s="8"/>
      <c r="X1274" s="8"/>
      <c r="Y1274" s="134" t="n">
        <v>1500</v>
      </c>
    </row>
    <row r="1275" customFormat="false" ht="15" hidden="false" customHeight="false" outlineLevel="0" collapsed="false">
      <c r="A1275" s="14"/>
      <c r="B1275" s="14"/>
      <c r="C1275" s="48" t="s">
        <v>305</v>
      </c>
      <c r="D1275" s="14"/>
      <c r="E1275" s="14"/>
      <c r="F1275" s="14"/>
      <c r="G1275" s="14"/>
      <c r="H1275" s="14"/>
      <c r="I1275" s="14"/>
      <c r="J1275" s="14"/>
      <c r="K1275" s="14"/>
      <c r="L1275" s="14"/>
      <c r="M1275" s="141"/>
      <c r="N1275" s="14"/>
      <c r="O1275" s="14"/>
      <c r="P1275" s="14"/>
      <c r="Q1275" s="14"/>
      <c r="R1275" s="14"/>
      <c r="S1275" s="14"/>
      <c r="T1275" s="14"/>
      <c r="U1275" s="14"/>
      <c r="V1275" s="14"/>
      <c r="W1275" s="14"/>
      <c r="X1275" s="14"/>
      <c r="Y1275" s="142" t="n">
        <v>12384.42</v>
      </c>
    </row>
    <row r="1276" customFormat="false" ht="15" hidden="false" customHeight="false" outlineLevel="0" collapsed="false">
      <c r="A1276" s="8"/>
      <c r="B1276" s="8"/>
      <c r="C1276" s="8"/>
      <c r="D1276" s="8"/>
      <c r="E1276" s="8"/>
      <c r="F1276" s="8"/>
      <c r="G1276" s="143" t="s">
        <v>543</v>
      </c>
      <c r="H1276" s="8"/>
      <c r="I1276" s="145" t="n">
        <v>43221</v>
      </c>
      <c r="J1276" s="8"/>
      <c r="K1276" s="143" t="s">
        <v>530</v>
      </c>
      <c r="L1276" s="8"/>
      <c r="M1276" s="144"/>
      <c r="N1276" s="8"/>
      <c r="O1276" s="143" t="s">
        <v>523</v>
      </c>
      <c r="P1276" s="8"/>
      <c r="Q1276" s="143" t="s">
        <v>1456</v>
      </c>
      <c r="R1276" s="8"/>
      <c r="S1276" s="143" t="s">
        <v>379</v>
      </c>
      <c r="T1276" s="8"/>
      <c r="U1276" s="134" t="n">
        <v>5.56</v>
      </c>
      <c r="V1276" s="8"/>
      <c r="W1276" s="8"/>
      <c r="X1276" s="8"/>
      <c r="Y1276" s="134" t="n">
        <v>12389.98</v>
      </c>
    </row>
    <row r="1277" customFormat="false" ht="15" hidden="false" customHeight="false" outlineLevel="0" collapsed="false">
      <c r="A1277" s="8"/>
      <c r="B1277" s="8"/>
      <c r="C1277" s="8"/>
      <c r="D1277" s="8"/>
      <c r="E1277" s="8"/>
      <c r="F1277" s="8"/>
      <c r="G1277" s="143" t="s">
        <v>839</v>
      </c>
      <c r="H1277" s="8"/>
      <c r="I1277" s="145" t="n">
        <v>43221</v>
      </c>
      <c r="J1277" s="8"/>
      <c r="K1277" s="143" t="s">
        <v>898</v>
      </c>
      <c r="L1277" s="8"/>
      <c r="M1277" s="144"/>
      <c r="N1277" s="8"/>
      <c r="O1277" s="143" t="s">
        <v>585</v>
      </c>
      <c r="P1277" s="8"/>
      <c r="Q1277" s="143" t="s">
        <v>586</v>
      </c>
      <c r="R1277" s="8"/>
      <c r="S1277" s="143" t="s">
        <v>409</v>
      </c>
      <c r="T1277" s="8"/>
      <c r="U1277" s="134" t="n">
        <v>20</v>
      </c>
      <c r="V1277" s="8"/>
      <c r="W1277" s="8"/>
      <c r="X1277" s="8"/>
      <c r="Y1277" s="134" t="n">
        <v>12409.98</v>
      </c>
    </row>
    <row r="1278" customFormat="false" ht="15" hidden="false" customHeight="false" outlineLevel="0" collapsed="false">
      <c r="A1278" s="8"/>
      <c r="B1278" s="8"/>
      <c r="C1278" s="8"/>
      <c r="D1278" s="8"/>
      <c r="E1278" s="8"/>
      <c r="F1278" s="8"/>
      <c r="G1278" s="143" t="s">
        <v>529</v>
      </c>
      <c r="H1278" s="8"/>
      <c r="I1278" s="145" t="n">
        <v>43221</v>
      </c>
      <c r="J1278" s="8"/>
      <c r="K1278" s="143" t="s">
        <v>530</v>
      </c>
      <c r="L1278" s="8"/>
      <c r="M1278" s="144"/>
      <c r="N1278" s="8"/>
      <c r="O1278" s="143" t="s">
        <v>531</v>
      </c>
      <c r="P1278" s="8"/>
      <c r="Q1278" s="143" t="s">
        <v>672</v>
      </c>
      <c r="R1278" s="8"/>
      <c r="S1278" s="143" t="s">
        <v>377</v>
      </c>
      <c r="T1278" s="8"/>
      <c r="U1278" s="134" t="n">
        <v>15</v>
      </c>
      <c r="V1278" s="8"/>
      <c r="W1278" s="8"/>
      <c r="X1278" s="8"/>
      <c r="Y1278" s="134" t="n">
        <v>12424.98</v>
      </c>
    </row>
    <row r="1279" customFormat="false" ht="15" hidden="false" customHeight="false" outlineLevel="0" collapsed="false">
      <c r="A1279" s="8"/>
      <c r="B1279" s="8"/>
      <c r="C1279" s="8"/>
      <c r="D1279" s="8"/>
      <c r="E1279" s="8"/>
      <c r="F1279" s="8"/>
      <c r="G1279" s="143" t="s">
        <v>1025</v>
      </c>
      <c r="H1279" s="8"/>
      <c r="I1279" s="145" t="n">
        <v>43222</v>
      </c>
      <c r="J1279" s="8"/>
      <c r="K1279" s="143" t="s">
        <v>1026</v>
      </c>
      <c r="L1279" s="8"/>
      <c r="M1279" s="144"/>
      <c r="N1279" s="8"/>
      <c r="O1279" s="143" t="s">
        <v>1029</v>
      </c>
      <c r="P1279" s="8"/>
      <c r="Q1279" s="143" t="s">
        <v>1030</v>
      </c>
      <c r="R1279" s="8"/>
      <c r="S1279" s="143" t="s">
        <v>412</v>
      </c>
      <c r="T1279" s="8"/>
      <c r="U1279" s="134" t="n">
        <v>14.16</v>
      </c>
      <c r="V1279" s="8"/>
      <c r="W1279" s="8"/>
      <c r="X1279" s="8"/>
      <c r="Y1279" s="134" t="n">
        <v>12439.14</v>
      </c>
    </row>
    <row r="1280" customFormat="false" ht="15" hidden="false" customHeight="false" outlineLevel="0" collapsed="false">
      <c r="A1280" s="8"/>
      <c r="B1280" s="8"/>
      <c r="C1280" s="8"/>
      <c r="D1280" s="8"/>
      <c r="E1280" s="8"/>
      <c r="F1280" s="8"/>
      <c r="G1280" s="143" t="s">
        <v>529</v>
      </c>
      <c r="H1280" s="8"/>
      <c r="I1280" s="145" t="n">
        <v>43222</v>
      </c>
      <c r="J1280" s="8"/>
      <c r="K1280" s="143" t="s">
        <v>530</v>
      </c>
      <c r="L1280" s="8"/>
      <c r="M1280" s="144"/>
      <c r="N1280" s="8"/>
      <c r="O1280" s="143" t="s">
        <v>531</v>
      </c>
      <c r="P1280" s="8"/>
      <c r="Q1280" s="143" t="s">
        <v>532</v>
      </c>
      <c r="R1280" s="8"/>
      <c r="S1280" s="143" t="s">
        <v>374</v>
      </c>
      <c r="T1280" s="8"/>
      <c r="U1280" s="134" t="n">
        <v>25</v>
      </c>
      <c r="V1280" s="8"/>
      <c r="W1280" s="8"/>
      <c r="X1280" s="8"/>
      <c r="Y1280" s="134" t="n">
        <v>12464.14</v>
      </c>
    </row>
    <row r="1281" customFormat="false" ht="15" hidden="false" customHeight="false" outlineLevel="0" collapsed="false">
      <c r="A1281" s="8"/>
      <c r="B1281" s="8"/>
      <c r="C1281" s="8"/>
      <c r="D1281" s="8"/>
      <c r="E1281" s="8"/>
      <c r="F1281" s="8"/>
      <c r="G1281" s="143" t="s">
        <v>543</v>
      </c>
      <c r="H1281" s="8"/>
      <c r="I1281" s="145" t="n">
        <v>43223</v>
      </c>
      <c r="J1281" s="8"/>
      <c r="K1281" s="143" t="s">
        <v>530</v>
      </c>
      <c r="L1281" s="8"/>
      <c r="M1281" s="144"/>
      <c r="N1281" s="8"/>
      <c r="O1281" s="143" t="s">
        <v>523</v>
      </c>
      <c r="P1281" s="8"/>
      <c r="Q1281" s="143" t="s">
        <v>1456</v>
      </c>
      <c r="R1281" s="8"/>
      <c r="S1281" s="143" t="s">
        <v>379</v>
      </c>
      <c r="T1281" s="8"/>
      <c r="U1281" s="134" t="n">
        <v>5.99</v>
      </c>
      <c r="V1281" s="8"/>
      <c r="W1281" s="8"/>
      <c r="X1281" s="8"/>
      <c r="Y1281" s="134" t="n">
        <v>12470.13</v>
      </c>
    </row>
    <row r="1282" customFormat="false" ht="15" hidden="false" customHeight="false" outlineLevel="0" collapsed="false">
      <c r="A1282" s="8"/>
      <c r="B1282" s="8"/>
      <c r="C1282" s="8"/>
      <c r="D1282" s="8"/>
      <c r="E1282" s="8"/>
      <c r="F1282" s="8"/>
      <c r="G1282" s="143" t="s">
        <v>543</v>
      </c>
      <c r="H1282" s="8"/>
      <c r="I1282" s="145" t="n">
        <v>43224</v>
      </c>
      <c r="J1282" s="8"/>
      <c r="K1282" s="143" t="s">
        <v>530</v>
      </c>
      <c r="L1282" s="8"/>
      <c r="M1282" s="144"/>
      <c r="N1282" s="8"/>
      <c r="O1282" s="143" t="s">
        <v>523</v>
      </c>
      <c r="P1282" s="8"/>
      <c r="Q1282" s="143" t="s">
        <v>1456</v>
      </c>
      <c r="R1282" s="8"/>
      <c r="S1282" s="143" t="s">
        <v>379</v>
      </c>
      <c r="T1282" s="8"/>
      <c r="U1282" s="134" t="n">
        <v>4.71</v>
      </c>
      <c r="V1282" s="8"/>
      <c r="W1282" s="8"/>
      <c r="X1282" s="8"/>
      <c r="Y1282" s="134" t="n">
        <v>12474.84</v>
      </c>
    </row>
    <row r="1283" customFormat="false" ht="15" hidden="false" customHeight="false" outlineLevel="0" collapsed="false">
      <c r="A1283" s="8"/>
      <c r="B1283" s="8"/>
      <c r="C1283" s="8"/>
      <c r="D1283" s="8"/>
      <c r="E1283" s="8"/>
      <c r="F1283" s="8"/>
      <c r="G1283" s="143" t="s">
        <v>543</v>
      </c>
      <c r="H1283" s="8"/>
      <c r="I1283" s="145" t="n">
        <v>43227</v>
      </c>
      <c r="J1283" s="8"/>
      <c r="K1283" s="143" t="s">
        <v>530</v>
      </c>
      <c r="L1283" s="8"/>
      <c r="M1283" s="144"/>
      <c r="N1283" s="8"/>
      <c r="O1283" s="143" t="s">
        <v>523</v>
      </c>
      <c r="P1283" s="8"/>
      <c r="Q1283" s="143" t="s">
        <v>1456</v>
      </c>
      <c r="R1283" s="8"/>
      <c r="S1283" s="143" t="s">
        <v>379</v>
      </c>
      <c r="T1283" s="8"/>
      <c r="U1283" s="134" t="n">
        <v>8.15</v>
      </c>
      <c r="V1283" s="8"/>
      <c r="W1283" s="8"/>
      <c r="X1283" s="8"/>
      <c r="Y1283" s="134" t="n">
        <v>12482.99</v>
      </c>
    </row>
    <row r="1284" customFormat="false" ht="15" hidden="false" customHeight="false" outlineLevel="0" collapsed="false">
      <c r="A1284" s="8"/>
      <c r="B1284" s="8"/>
      <c r="C1284" s="8"/>
      <c r="D1284" s="8"/>
      <c r="E1284" s="8"/>
      <c r="F1284" s="8"/>
      <c r="G1284" s="143" t="s">
        <v>1025</v>
      </c>
      <c r="H1284" s="8"/>
      <c r="I1284" s="145" t="n">
        <v>43227</v>
      </c>
      <c r="J1284" s="8"/>
      <c r="K1284" s="143" t="s">
        <v>1026</v>
      </c>
      <c r="L1284" s="8"/>
      <c r="M1284" s="144"/>
      <c r="N1284" s="8"/>
      <c r="O1284" s="143" t="s">
        <v>540</v>
      </c>
      <c r="P1284" s="8"/>
      <c r="Q1284" s="143" t="s">
        <v>1041</v>
      </c>
      <c r="R1284" s="8"/>
      <c r="S1284" s="143" t="s">
        <v>412</v>
      </c>
      <c r="T1284" s="8"/>
      <c r="U1284" s="134" t="n">
        <v>116.4</v>
      </c>
      <c r="V1284" s="8"/>
      <c r="W1284" s="8"/>
      <c r="X1284" s="8"/>
      <c r="Y1284" s="134" t="n">
        <v>12599.39</v>
      </c>
    </row>
    <row r="1285" customFormat="false" ht="15" hidden="false" customHeight="false" outlineLevel="0" collapsed="false">
      <c r="A1285" s="8"/>
      <c r="B1285" s="8"/>
      <c r="C1285" s="8"/>
      <c r="D1285" s="8"/>
      <c r="E1285" s="8"/>
      <c r="F1285" s="8"/>
      <c r="G1285" s="143" t="s">
        <v>529</v>
      </c>
      <c r="H1285" s="8"/>
      <c r="I1285" s="145" t="n">
        <v>43228</v>
      </c>
      <c r="J1285" s="8"/>
      <c r="K1285" s="143" t="s">
        <v>530</v>
      </c>
      <c r="L1285" s="8"/>
      <c r="M1285" s="144"/>
      <c r="N1285" s="8"/>
      <c r="O1285" s="143" t="s">
        <v>531</v>
      </c>
      <c r="P1285" s="8"/>
      <c r="Q1285" s="143" t="s">
        <v>542</v>
      </c>
      <c r="R1285" s="8"/>
      <c r="S1285" s="143" t="s">
        <v>374</v>
      </c>
      <c r="T1285" s="8"/>
      <c r="U1285" s="134" t="n">
        <v>20</v>
      </c>
      <c r="V1285" s="8"/>
      <c r="W1285" s="8"/>
      <c r="X1285" s="8"/>
      <c r="Y1285" s="134" t="n">
        <v>12619.39</v>
      </c>
    </row>
    <row r="1286" customFormat="false" ht="15" hidden="false" customHeight="false" outlineLevel="0" collapsed="false">
      <c r="A1286" s="8"/>
      <c r="B1286" s="8"/>
      <c r="C1286" s="8"/>
      <c r="D1286" s="8"/>
      <c r="E1286" s="8"/>
      <c r="F1286" s="8"/>
      <c r="G1286" s="143" t="s">
        <v>543</v>
      </c>
      <c r="H1286" s="8"/>
      <c r="I1286" s="145" t="n">
        <v>43228</v>
      </c>
      <c r="J1286" s="8"/>
      <c r="K1286" s="143" t="s">
        <v>530</v>
      </c>
      <c r="L1286" s="8"/>
      <c r="M1286" s="144"/>
      <c r="N1286" s="8"/>
      <c r="O1286" s="143" t="s">
        <v>523</v>
      </c>
      <c r="P1286" s="8"/>
      <c r="Q1286" s="143" t="s">
        <v>1456</v>
      </c>
      <c r="R1286" s="8"/>
      <c r="S1286" s="143" t="s">
        <v>379</v>
      </c>
      <c r="T1286" s="8"/>
      <c r="U1286" s="134" t="n">
        <v>77.19</v>
      </c>
      <c r="V1286" s="8"/>
      <c r="W1286" s="8"/>
      <c r="X1286" s="8"/>
      <c r="Y1286" s="134" t="n">
        <v>12696.58</v>
      </c>
    </row>
    <row r="1287" customFormat="false" ht="15" hidden="false" customHeight="false" outlineLevel="0" collapsed="false">
      <c r="A1287" s="8"/>
      <c r="B1287" s="8"/>
      <c r="C1287" s="8"/>
      <c r="D1287" s="8"/>
      <c r="E1287" s="8"/>
      <c r="F1287" s="8"/>
      <c r="G1287" s="143" t="s">
        <v>543</v>
      </c>
      <c r="H1287" s="8"/>
      <c r="I1287" s="145" t="n">
        <v>43228</v>
      </c>
      <c r="J1287" s="8"/>
      <c r="K1287" s="143" t="s">
        <v>544</v>
      </c>
      <c r="L1287" s="8"/>
      <c r="M1287" s="144"/>
      <c r="N1287" s="8"/>
      <c r="O1287" s="8"/>
      <c r="P1287" s="8"/>
      <c r="Q1287" s="143" t="s">
        <v>1457</v>
      </c>
      <c r="R1287" s="8"/>
      <c r="S1287" s="143" t="s">
        <v>374</v>
      </c>
      <c r="T1287" s="8"/>
      <c r="U1287" s="8"/>
      <c r="V1287" s="8"/>
      <c r="W1287" s="134" t="n">
        <v>20</v>
      </c>
      <c r="X1287" s="8"/>
      <c r="Y1287" s="134" t="n">
        <v>12676.58</v>
      </c>
    </row>
    <row r="1288" customFormat="false" ht="15" hidden="false" customHeight="false" outlineLevel="0" collapsed="false">
      <c r="A1288" s="8"/>
      <c r="B1288" s="8"/>
      <c r="C1288" s="8"/>
      <c r="D1288" s="8"/>
      <c r="E1288" s="8"/>
      <c r="F1288" s="8"/>
      <c r="G1288" s="143" t="s">
        <v>543</v>
      </c>
      <c r="H1288" s="8"/>
      <c r="I1288" s="145" t="n">
        <v>43229</v>
      </c>
      <c r="J1288" s="8"/>
      <c r="K1288" s="143" t="s">
        <v>530</v>
      </c>
      <c r="L1288" s="8"/>
      <c r="M1288" s="144"/>
      <c r="N1288" s="8"/>
      <c r="O1288" s="143" t="s">
        <v>523</v>
      </c>
      <c r="P1288" s="8"/>
      <c r="Q1288" s="143" t="s">
        <v>1456</v>
      </c>
      <c r="R1288" s="8"/>
      <c r="S1288" s="143" t="s">
        <v>379</v>
      </c>
      <c r="T1288" s="8"/>
      <c r="U1288" s="134" t="n">
        <v>6.86</v>
      </c>
      <c r="V1288" s="8"/>
      <c r="W1288" s="8"/>
      <c r="X1288" s="8"/>
      <c r="Y1288" s="134" t="n">
        <v>12683.44</v>
      </c>
    </row>
    <row r="1289" customFormat="false" ht="15" hidden="false" customHeight="false" outlineLevel="0" collapsed="false">
      <c r="A1289" s="8"/>
      <c r="B1289" s="8"/>
      <c r="C1289" s="8"/>
      <c r="D1289" s="8"/>
      <c r="E1289" s="8"/>
      <c r="F1289" s="8"/>
      <c r="G1289" s="143" t="s">
        <v>543</v>
      </c>
      <c r="H1289" s="8"/>
      <c r="I1289" s="145" t="n">
        <v>43230</v>
      </c>
      <c r="J1289" s="8"/>
      <c r="K1289" s="143" t="s">
        <v>530</v>
      </c>
      <c r="L1289" s="8"/>
      <c r="M1289" s="144"/>
      <c r="N1289" s="8"/>
      <c r="O1289" s="143" t="s">
        <v>523</v>
      </c>
      <c r="P1289" s="8"/>
      <c r="Q1289" s="143" t="s">
        <v>1456</v>
      </c>
      <c r="R1289" s="8"/>
      <c r="S1289" s="143" t="s">
        <v>379</v>
      </c>
      <c r="T1289" s="8"/>
      <c r="U1289" s="134" t="n">
        <v>1.49</v>
      </c>
      <c r="V1289" s="8"/>
      <c r="W1289" s="8"/>
      <c r="X1289" s="8"/>
      <c r="Y1289" s="134" t="n">
        <v>12684.93</v>
      </c>
    </row>
    <row r="1290" customFormat="false" ht="15" hidden="false" customHeight="false" outlineLevel="0" collapsed="false">
      <c r="A1290" s="8"/>
      <c r="B1290" s="8"/>
      <c r="C1290" s="8"/>
      <c r="D1290" s="8"/>
      <c r="E1290" s="8"/>
      <c r="F1290" s="8"/>
      <c r="G1290" s="143" t="s">
        <v>543</v>
      </c>
      <c r="H1290" s="8"/>
      <c r="I1290" s="145" t="n">
        <v>43231</v>
      </c>
      <c r="J1290" s="8"/>
      <c r="K1290" s="143" t="s">
        <v>530</v>
      </c>
      <c r="L1290" s="8"/>
      <c r="M1290" s="144"/>
      <c r="N1290" s="8"/>
      <c r="O1290" s="143" t="s">
        <v>523</v>
      </c>
      <c r="P1290" s="8"/>
      <c r="Q1290" s="143" t="s">
        <v>1456</v>
      </c>
      <c r="R1290" s="8"/>
      <c r="S1290" s="143" t="s">
        <v>379</v>
      </c>
      <c r="T1290" s="8"/>
      <c r="U1290" s="134" t="n">
        <v>19.06</v>
      </c>
      <c r="V1290" s="8"/>
      <c r="W1290" s="8"/>
      <c r="X1290" s="8"/>
      <c r="Y1290" s="134" t="n">
        <v>12703.99</v>
      </c>
    </row>
    <row r="1291" customFormat="false" ht="15" hidden="false" customHeight="false" outlineLevel="0" collapsed="false">
      <c r="A1291" s="8"/>
      <c r="B1291" s="8"/>
      <c r="C1291" s="8"/>
      <c r="D1291" s="8"/>
      <c r="E1291" s="8"/>
      <c r="F1291" s="8"/>
      <c r="G1291" s="143" t="s">
        <v>839</v>
      </c>
      <c r="H1291" s="8"/>
      <c r="I1291" s="145" t="n">
        <v>43233</v>
      </c>
      <c r="J1291" s="8"/>
      <c r="K1291" s="143" t="s">
        <v>947</v>
      </c>
      <c r="L1291" s="8"/>
      <c r="M1291" s="144"/>
      <c r="N1291" s="8"/>
      <c r="O1291" s="143" t="s">
        <v>490</v>
      </c>
      <c r="P1291" s="8"/>
      <c r="Q1291" s="143" t="s">
        <v>1456</v>
      </c>
      <c r="R1291" s="8"/>
      <c r="S1291" s="143" t="s">
        <v>409</v>
      </c>
      <c r="T1291" s="8"/>
      <c r="U1291" s="134" t="n">
        <v>20</v>
      </c>
      <c r="V1291" s="8"/>
      <c r="W1291" s="8"/>
      <c r="X1291" s="8"/>
      <c r="Y1291" s="134" t="n">
        <v>12723.99</v>
      </c>
    </row>
    <row r="1292" customFormat="false" ht="15" hidden="false" customHeight="false" outlineLevel="0" collapsed="false">
      <c r="A1292" s="8"/>
      <c r="B1292" s="8"/>
      <c r="C1292" s="8"/>
      <c r="D1292" s="8"/>
      <c r="E1292" s="8"/>
      <c r="F1292" s="8"/>
      <c r="G1292" s="143" t="s">
        <v>543</v>
      </c>
      <c r="H1292" s="8"/>
      <c r="I1292" s="145" t="n">
        <v>43234</v>
      </c>
      <c r="J1292" s="8"/>
      <c r="K1292" s="143" t="s">
        <v>530</v>
      </c>
      <c r="L1292" s="8"/>
      <c r="M1292" s="144"/>
      <c r="N1292" s="8"/>
      <c r="O1292" s="143" t="s">
        <v>523</v>
      </c>
      <c r="P1292" s="8"/>
      <c r="Q1292" s="143" t="s">
        <v>1456</v>
      </c>
      <c r="R1292" s="8"/>
      <c r="S1292" s="143" t="s">
        <v>379</v>
      </c>
      <c r="T1292" s="8"/>
      <c r="U1292" s="134" t="n">
        <v>23.58</v>
      </c>
      <c r="V1292" s="8"/>
      <c r="W1292" s="8"/>
      <c r="X1292" s="8"/>
      <c r="Y1292" s="134" t="n">
        <v>12747.57</v>
      </c>
    </row>
    <row r="1293" customFormat="false" ht="15" hidden="false" customHeight="false" outlineLevel="0" collapsed="false">
      <c r="A1293" s="8"/>
      <c r="B1293" s="8"/>
      <c r="C1293" s="8"/>
      <c r="D1293" s="8"/>
      <c r="E1293" s="8"/>
      <c r="F1293" s="8"/>
      <c r="G1293" s="143" t="s">
        <v>543</v>
      </c>
      <c r="H1293" s="8"/>
      <c r="I1293" s="145" t="n">
        <v>43235</v>
      </c>
      <c r="J1293" s="8"/>
      <c r="K1293" s="143" t="s">
        <v>530</v>
      </c>
      <c r="L1293" s="8"/>
      <c r="M1293" s="144"/>
      <c r="N1293" s="8"/>
      <c r="O1293" s="143" t="s">
        <v>523</v>
      </c>
      <c r="P1293" s="8"/>
      <c r="Q1293" s="143" t="s">
        <v>1456</v>
      </c>
      <c r="R1293" s="8"/>
      <c r="S1293" s="143" t="s">
        <v>379</v>
      </c>
      <c r="T1293" s="8"/>
      <c r="U1293" s="134" t="n">
        <v>16.38</v>
      </c>
      <c r="V1293" s="8"/>
      <c r="W1293" s="8"/>
      <c r="X1293" s="8"/>
      <c r="Y1293" s="134" t="n">
        <v>12763.95</v>
      </c>
    </row>
    <row r="1294" customFormat="false" ht="15" hidden="false" customHeight="false" outlineLevel="0" collapsed="false">
      <c r="A1294" s="8"/>
      <c r="B1294" s="8"/>
      <c r="C1294" s="8"/>
      <c r="D1294" s="8"/>
      <c r="E1294" s="8"/>
      <c r="F1294" s="8"/>
      <c r="G1294" s="143" t="s">
        <v>839</v>
      </c>
      <c r="H1294" s="8"/>
      <c r="I1294" s="145" t="n">
        <v>43235</v>
      </c>
      <c r="J1294" s="8"/>
      <c r="K1294" s="143" t="s">
        <v>963</v>
      </c>
      <c r="L1294" s="8"/>
      <c r="M1294" s="144"/>
      <c r="N1294" s="8"/>
      <c r="O1294" s="143" t="s">
        <v>583</v>
      </c>
      <c r="P1294" s="8"/>
      <c r="Q1294" s="143" t="s">
        <v>1458</v>
      </c>
      <c r="R1294" s="8"/>
      <c r="S1294" s="143" t="s">
        <v>409</v>
      </c>
      <c r="T1294" s="8"/>
      <c r="U1294" s="134" t="n">
        <v>700</v>
      </c>
      <c r="V1294" s="8"/>
      <c r="W1294" s="8"/>
      <c r="X1294" s="8"/>
      <c r="Y1294" s="134" t="n">
        <v>13463.95</v>
      </c>
    </row>
    <row r="1295" customFormat="false" ht="15" hidden="false" customHeight="false" outlineLevel="0" collapsed="false">
      <c r="A1295" s="8"/>
      <c r="B1295" s="8"/>
      <c r="C1295" s="8"/>
      <c r="D1295" s="8"/>
      <c r="E1295" s="8"/>
      <c r="F1295" s="8"/>
      <c r="G1295" s="143" t="s">
        <v>543</v>
      </c>
      <c r="H1295" s="8"/>
      <c r="I1295" s="145" t="n">
        <v>43236</v>
      </c>
      <c r="J1295" s="8"/>
      <c r="K1295" s="143" t="s">
        <v>530</v>
      </c>
      <c r="L1295" s="8"/>
      <c r="M1295" s="144"/>
      <c r="N1295" s="8"/>
      <c r="O1295" s="143" t="s">
        <v>523</v>
      </c>
      <c r="P1295" s="8"/>
      <c r="Q1295" s="143" t="s">
        <v>1456</v>
      </c>
      <c r="R1295" s="8"/>
      <c r="S1295" s="143" t="s">
        <v>379</v>
      </c>
      <c r="T1295" s="8"/>
      <c r="U1295" s="134" t="n">
        <v>0.21</v>
      </c>
      <c r="V1295" s="8"/>
      <c r="W1295" s="8"/>
      <c r="X1295" s="8"/>
      <c r="Y1295" s="134" t="n">
        <v>13464.16</v>
      </c>
    </row>
    <row r="1296" customFormat="false" ht="15" hidden="false" customHeight="false" outlineLevel="0" collapsed="false">
      <c r="A1296" s="8"/>
      <c r="B1296" s="8"/>
      <c r="C1296" s="8"/>
      <c r="D1296" s="8"/>
      <c r="E1296" s="8"/>
      <c r="F1296" s="8"/>
      <c r="G1296" s="143" t="s">
        <v>543</v>
      </c>
      <c r="H1296" s="8"/>
      <c r="I1296" s="145" t="n">
        <v>43237</v>
      </c>
      <c r="J1296" s="8"/>
      <c r="K1296" s="143" t="s">
        <v>530</v>
      </c>
      <c r="L1296" s="8"/>
      <c r="M1296" s="144"/>
      <c r="N1296" s="8"/>
      <c r="O1296" s="143" t="s">
        <v>523</v>
      </c>
      <c r="P1296" s="8"/>
      <c r="Q1296" s="143" t="s">
        <v>1456</v>
      </c>
      <c r="R1296" s="8"/>
      <c r="S1296" s="143" t="s">
        <v>379</v>
      </c>
      <c r="T1296" s="8"/>
      <c r="U1296" s="134" t="n">
        <v>6.67</v>
      </c>
      <c r="V1296" s="8"/>
      <c r="W1296" s="8"/>
      <c r="X1296" s="8"/>
      <c r="Y1296" s="134" t="n">
        <v>13470.83</v>
      </c>
    </row>
    <row r="1297" customFormat="false" ht="15" hidden="false" customHeight="false" outlineLevel="0" collapsed="false">
      <c r="A1297" s="8"/>
      <c r="B1297" s="8"/>
      <c r="C1297" s="8"/>
      <c r="D1297" s="8"/>
      <c r="E1297" s="8"/>
      <c r="F1297" s="8"/>
      <c r="G1297" s="143" t="s">
        <v>543</v>
      </c>
      <c r="H1297" s="8"/>
      <c r="I1297" s="145" t="n">
        <v>43238</v>
      </c>
      <c r="J1297" s="8"/>
      <c r="K1297" s="143" t="s">
        <v>530</v>
      </c>
      <c r="L1297" s="8"/>
      <c r="M1297" s="144"/>
      <c r="N1297" s="8"/>
      <c r="O1297" s="143" t="s">
        <v>523</v>
      </c>
      <c r="P1297" s="8"/>
      <c r="Q1297" s="143" t="s">
        <v>1456</v>
      </c>
      <c r="R1297" s="8"/>
      <c r="S1297" s="143" t="s">
        <v>379</v>
      </c>
      <c r="T1297" s="8"/>
      <c r="U1297" s="134" t="n">
        <v>6.77</v>
      </c>
      <c r="V1297" s="8"/>
      <c r="W1297" s="8"/>
      <c r="X1297" s="8"/>
      <c r="Y1297" s="134" t="n">
        <v>13477.6</v>
      </c>
    </row>
    <row r="1298" customFormat="false" ht="15" hidden="false" customHeight="false" outlineLevel="0" collapsed="false">
      <c r="A1298" s="8"/>
      <c r="B1298" s="8"/>
      <c r="C1298" s="8"/>
      <c r="D1298" s="8"/>
      <c r="E1298" s="8"/>
      <c r="F1298" s="8"/>
      <c r="G1298" s="143" t="s">
        <v>543</v>
      </c>
      <c r="H1298" s="8"/>
      <c r="I1298" s="145" t="n">
        <v>43241</v>
      </c>
      <c r="J1298" s="8"/>
      <c r="K1298" s="143" t="s">
        <v>530</v>
      </c>
      <c r="L1298" s="8"/>
      <c r="M1298" s="144"/>
      <c r="N1298" s="8"/>
      <c r="O1298" s="143" t="s">
        <v>523</v>
      </c>
      <c r="P1298" s="8"/>
      <c r="Q1298" s="143" t="s">
        <v>1456</v>
      </c>
      <c r="R1298" s="8"/>
      <c r="S1298" s="143" t="s">
        <v>379</v>
      </c>
      <c r="T1298" s="8"/>
      <c r="U1298" s="134" t="n">
        <v>5.05</v>
      </c>
      <c r="V1298" s="8"/>
      <c r="W1298" s="8"/>
      <c r="X1298" s="8"/>
      <c r="Y1298" s="134" t="n">
        <v>13482.65</v>
      </c>
    </row>
    <row r="1299" customFormat="false" ht="15" hidden="false" customHeight="false" outlineLevel="0" collapsed="false">
      <c r="A1299" s="8"/>
      <c r="B1299" s="8"/>
      <c r="C1299" s="8"/>
      <c r="D1299" s="8"/>
      <c r="E1299" s="8"/>
      <c r="F1299" s="8"/>
      <c r="G1299" s="143" t="s">
        <v>543</v>
      </c>
      <c r="H1299" s="8"/>
      <c r="I1299" s="145" t="n">
        <v>43242</v>
      </c>
      <c r="J1299" s="8"/>
      <c r="K1299" s="143" t="s">
        <v>530</v>
      </c>
      <c r="L1299" s="8"/>
      <c r="M1299" s="144"/>
      <c r="N1299" s="8"/>
      <c r="O1299" s="143" t="s">
        <v>523</v>
      </c>
      <c r="P1299" s="8"/>
      <c r="Q1299" s="143" t="s">
        <v>1456</v>
      </c>
      <c r="R1299" s="8"/>
      <c r="S1299" s="143" t="s">
        <v>379</v>
      </c>
      <c r="T1299" s="8"/>
      <c r="U1299" s="134" t="n">
        <v>22.83</v>
      </c>
      <c r="V1299" s="8"/>
      <c r="W1299" s="8"/>
      <c r="X1299" s="8"/>
      <c r="Y1299" s="134" t="n">
        <v>13505.48</v>
      </c>
    </row>
    <row r="1300" customFormat="false" ht="15" hidden="false" customHeight="false" outlineLevel="0" collapsed="false">
      <c r="A1300" s="8"/>
      <c r="B1300" s="8"/>
      <c r="C1300" s="8"/>
      <c r="D1300" s="8"/>
      <c r="E1300" s="8"/>
      <c r="F1300" s="8"/>
      <c r="G1300" s="143" t="s">
        <v>543</v>
      </c>
      <c r="H1300" s="8"/>
      <c r="I1300" s="145" t="n">
        <v>43243</v>
      </c>
      <c r="J1300" s="8"/>
      <c r="K1300" s="143" t="s">
        <v>530</v>
      </c>
      <c r="L1300" s="8"/>
      <c r="M1300" s="144"/>
      <c r="N1300" s="8"/>
      <c r="O1300" s="143" t="s">
        <v>523</v>
      </c>
      <c r="P1300" s="8"/>
      <c r="Q1300" s="143" t="s">
        <v>1456</v>
      </c>
      <c r="R1300" s="8"/>
      <c r="S1300" s="143" t="s">
        <v>379</v>
      </c>
      <c r="T1300" s="8"/>
      <c r="U1300" s="134" t="n">
        <v>2.06</v>
      </c>
      <c r="V1300" s="8"/>
      <c r="W1300" s="8"/>
      <c r="X1300" s="8"/>
      <c r="Y1300" s="134" t="n">
        <v>13507.54</v>
      </c>
    </row>
    <row r="1301" customFormat="false" ht="15" hidden="false" customHeight="false" outlineLevel="0" collapsed="false">
      <c r="A1301" s="8"/>
      <c r="B1301" s="8"/>
      <c r="C1301" s="8"/>
      <c r="D1301" s="8"/>
      <c r="E1301" s="8"/>
      <c r="F1301" s="8"/>
      <c r="G1301" s="143" t="s">
        <v>543</v>
      </c>
      <c r="H1301" s="8"/>
      <c r="I1301" s="145" t="n">
        <v>43244</v>
      </c>
      <c r="J1301" s="8"/>
      <c r="K1301" s="143" t="s">
        <v>530</v>
      </c>
      <c r="L1301" s="8"/>
      <c r="M1301" s="144"/>
      <c r="N1301" s="8"/>
      <c r="O1301" s="143" t="s">
        <v>523</v>
      </c>
      <c r="P1301" s="8"/>
      <c r="Q1301" s="143" t="s">
        <v>1456</v>
      </c>
      <c r="R1301" s="8"/>
      <c r="S1301" s="143" t="s">
        <v>379</v>
      </c>
      <c r="T1301" s="8"/>
      <c r="U1301" s="134" t="n">
        <v>5.05</v>
      </c>
      <c r="V1301" s="8"/>
      <c r="W1301" s="8"/>
      <c r="X1301" s="8"/>
      <c r="Y1301" s="134" t="n">
        <v>13512.59</v>
      </c>
    </row>
    <row r="1302" customFormat="false" ht="15" hidden="false" customHeight="false" outlineLevel="0" collapsed="false">
      <c r="A1302" s="8"/>
      <c r="B1302" s="8"/>
      <c r="C1302" s="8"/>
      <c r="D1302" s="8"/>
      <c r="E1302" s="8"/>
      <c r="F1302" s="8"/>
      <c r="G1302" s="143" t="s">
        <v>543</v>
      </c>
      <c r="H1302" s="8"/>
      <c r="I1302" s="145" t="n">
        <v>43245</v>
      </c>
      <c r="J1302" s="8"/>
      <c r="K1302" s="143" t="s">
        <v>530</v>
      </c>
      <c r="L1302" s="8"/>
      <c r="M1302" s="144"/>
      <c r="N1302" s="8"/>
      <c r="O1302" s="143" t="s">
        <v>523</v>
      </c>
      <c r="P1302" s="8"/>
      <c r="Q1302" s="143" t="s">
        <v>1456</v>
      </c>
      <c r="R1302" s="8"/>
      <c r="S1302" s="143" t="s">
        <v>379</v>
      </c>
      <c r="T1302" s="8"/>
      <c r="U1302" s="134" t="n">
        <v>6.89</v>
      </c>
      <c r="V1302" s="8"/>
      <c r="W1302" s="8"/>
      <c r="X1302" s="8"/>
      <c r="Y1302" s="134" t="n">
        <v>13519.48</v>
      </c>
    </row>
    <row r="1303" customFormat="false" ht="15" hidden="false" customHeight="false" outlineLevel="0" collapsed="false">
      <c r="A1303" s="8"/>
      <c r="B1303" s="8"/>
      <c r="C1303" s="8"/>
      <c r="D1303" s="8"/>
      <c r="E1303" s="8"/>
      <c r="F1303" s="8"/>
      <c r="G1303" s="143" t="s">
        <v>543</v>
      </c>
      <c r="H1303" s="8"/>
      <c r="I1303" s="145" t="n">
        <v>43249</v>
      </c>
      <c r="J1303" s="8"/>
      <c r="K1303" s="143" t="s">
        <v>530</v>
      </c>
      <c r="L1303" s="8"/>
      <c r="M1303" s="144"/>
      <c r="N1303" s="8"/>
      <c r="O1303" s="143" t="s">
        <v>523</v>
      </c>
      <c r="P1303" s="8"/>
      <c r="Q1303" s="143" t="s">
        <v>1456</v>
      </c>
      <c r="R1303" s="8"/>
      <c r="S1303" s="143" t="s">
        <v>379</v>
      </c>
      <c r="T1303" s="8"/>
      <c r="U1303" s="134" t="n">
        <v>5.36</v>
      </c>
      <c r="V1303" s="8"/>
      <c r="W1303" s="8"/>
      <c r="X1303" s="8"/>
      <c r="Y1303" s="134" t="n">
        <v>13524.84</v>
      </c>
    </row>
    <row r="1304" customFormat="false" ht="15.75" hidden="false" customHeight="false" outlineLevel="0" collapsed="false">
      <c r="A1304" s="8"/>
      <c r="B1304" s="8"/>
      <c r="C1304" s="8"/>
      <c r="D1304" s="8"/>
      <c r="E1304" s="8"/>
      <c r="F1304" s="8"/>
      <c r="G1304" s="143" t="s">
        <v>543</v>
      </c>
      <c r="H1304" s="8"/>
      <c r="I1304" s="145" t="n">
        <v>43250</v>
      </c>
      <c r="J1304" s="8"/>
      <c r="K1304" s="143" t="s">
        <v>530</v>
      </c>
      <c r="L1304" s="8"/>
      <c r="M1304" s="144"/>
      <c r="N1304" s="8"/>
      <c r="O1304" s="143" t="s">
        <v>523</v>
      </c>
      <c r="P1304" s="8"/>
      <c r="Q1304" s="143" t="s">
        <v>1456</v>
      </c>
      <c r="R1304" s="8"/>
      <c r="S1304" s="143" t="s">
        <v>379</v>
      </c>
      <c r="T1304" s="8"/>
      <c r="U1304" s="135" t="n">
        <v>39.68</v>
      </c>
      <c r="V1304" s="8"/>
      <c r="W1304" s="146"/>
      <c r="X1304" s="8"/>
      <c r="Y1304" s="135" t="n">
        <v>13564.52</v>
      </c>
    </row>
    <row r="1305" customFormat="false" ht="15" hidden="false" customHeight="false" outlineLevel="0" collapsed="false">
      <c r="A1305" s="8"/>
      <c r="B1305" s="8"/>
      <c r="C1305" s="143" t="s">
        <v>1459</v>
      </c>
      <c r="D1305" s="8"/>
      <c r="E1305" s="8"/>
      <c r="F1305" s="8"/>
      <c r="G1305" s="8"/>
      <c r="H1305" s="8"/>
      <c r="I1305" s="8"/>
      <c r="J1305" s="8"/>
      <c r="K1305" s="8"/>
      <c r="L1305" s="8"/>
      <c r="M1305" s="144"/>
      <c r="N1305" s="8"/>
      <c r="O1305" s="8"/>
      <c r="P1305" s="8"/>
      <c r="Q1305" s="8"/>
      <c r="R1305" s="8"/>
      <c r="S1305" s="8"/>
      <c r="T1305" s="8"/>
      <c r="U1305" s="134" t="n">
        <v>1200.1</v>
      </c>
      <c r="V1305" s="8"/>
      <c r="W1305" s="134" t="n">
        <v>20</v>
      </c>
      <c r="X1305" s="8"/>
      <c r="Y1305" s="134" t="n">
        <v>13564.52</v>
      </c>
    </row>
    <row r="1306" customFormat="false" ht="15" hidden="false" customHeight="false" outlineLevel="0" collapsed="false">
      <c r="A1306" s="14"/>
      <c r="B1306" s="14"/>
      <c r="C1306" s="48" t="s">
        <v>307</v>
      </c>
      <c r="D1306" s="14"/>
      <c r="E1306" s="14"/>
      <c r="F1306" s="14"/>
      <c r="G1306" s="14"/>
      <c r="H1306" s="14"/>
      <c r="I1306" s="14"/>
      <c r="J1306" s="14"/>
      <c r="K1306" s="14"/>
      <c r="L1306" s="14"/>
      <c r="M1306" s="141"/>
      <c r="N1306" s="14"/>
      <c r="O1306" s="14"/>
      <c r="P1306" s="14"/>
      <c r="Q1306" s="14"/>
      <c r="R1306" s="14"/>
      <c r="S1306" s="14"/>
      <c r="T1306" s="14"/>
      <c r="U1306" s="14"/>
      <c r="V1306" s="14"/>
      <c r="W1306" s="14"/>
      <c r="X1306" s="14"/>
      <c r="Y1306" s="142" t="n">
        <v>7226.9</v>
      </c>
    </row>
    <row r="1307" customFormat="false" ht="15" hidden="false" customHeight="false" outlineLevel="0" collapsed="false">
      <c r="A1307" s="8"/>
      <c r="B1307" s="8"/>
      <c r="C1307" s="8"/>
      <c r="D1307" s="8"/>
      <c r="E1307" s="8"/>
      <c r="F1307" s="8"/>
      <c r="G1307" s="143" t="s">
        <v>529</v>
      </c>
      <c r="H1307" s="8"/>
      <c r="I1307" s="145" t="n">
        <v>43229</v>
      </c>
      <c r="J1307" s="8"/>
      <c r="K1307" s="143" t="s">
        <v>530</v>
      </c>
      <c r="L1307" s="8"/>
      <c r="M1307" s="144"/>
      <c r="N1307" s="8"/>
      <c r="O1307" s="143" t="s">
        <v>551</v>
      </c>
      <c r="P1307" s="8"/>
      <c r="Q1307" s="143" t="s">
        <v>1460</v>
      </c>
      <c r="R1307" s="8"/>
      <c r="S1307" s="143" t="s">
        <v>374</v>
      </c>
      <c r="T1307" s="8"/>
      <c r="U1307" s="134" t="n">
        <v>100</v>
      </c>
      <c r="V1307" s="8"/>
      <c r="W1307" s="8"/>
      <c r="X1307" s="8"/>
      <c r="Y1307" s="134" t="n">
        <v>7326.9</v>
      </c>
    </row>
    <row r="1308" customFormat="false" ht="15.75" hidden="false" customHeight="false" outlineLevel="0" collapsed="false">
      <c r="A1308" s="8"/>
      <c r="B1308" s="8"/>
      <c r="C1308" s="8"/>
      <c r="D1308" s="8"/>
      <c r="E1308" s="8"/>
      <c r="F1308" s="8"/>
      <c r="G1308" s="143" t="s">
        <v>529</v>
      </c>
      <c r="H1308" s="8"/>
      <c r="I1308" s="145" t="n">
        <v>43229</v>
      </c>
      <c r="J1308" s="8"/>
      <c r="K1308" s="143" t="s">
        <v>530</v>
      </c>
      <c r="L1308" s="8"/>
      <c r="M1308" s="144"/>
      <c r="N1308" s="8"/>
      <c r="O1308" s="143" t="s">
        <v>551</v>
      </c>
      <c r="P1308" s="8"/>
      <c r="Q1308" s="143" t="s">
        <v>750</v>
      </c>
      <c r="R1308" s="8"/>
      <c r="S1308" s="143" t="s">
        <v>380</v>
      </c>
      <c r="T1308" s="8"/>
      <c r="U1308" s="135" t="n">
        <v>517</v>
      </c>
      <c r="V1308" s="8"/>
      <c r="W1308" s="146"/>
      <c r="X1308" s="8"/>
      <c r="Y1308" s="135" t="n">
        <v>7843.9</v>
      </c>
    </row>
    <row r="1309" customFormat="false" ht="15" hidden="false" customHeight="false" outlineLevel="0" collapsed="false">
      <c r="A1309" s="8"/>
      <c r="B1309" s="8"/>
      <c r="C1309" s="143" t="s">
        <v>1461</v>
      </c>
      <c r="D1309" s="8"/>
      <c r="E1309" s="8"/>
      <c r="F1309" s="8"/>
      <c r="G1309" s="8"/>
      <c r="H1309" s="8"/>
      <c r="I1309" s="8"/>
      <c r="J1309" s="8"/>
      <c r="K1309" s="8"/>
      <c r="L1309" s="8"/>
      <c r="M1309" s="144"/>
      <c r="N1309" s="8"/>
      <c r="O1309" s="8"/>
      <c r="P1309" s="8"/>
      <c r="Q1309" s="8"/>
      <c r="R1309" s="8"/>
      <c r="S1309" s="8"/>
      <c r="T1309" s="8"/>
      <c r="U1309" s="134" t="n">
        <v>617</v>
      </c>
      <c r="V1309" s="8"/>
      <c r="W1309" s="134" t="n">
        <v>0</v>
      </c>
      <c r="X1309" s="8"/>
      <c r="Y1309" s="134" t="n">
        <v>7843.9</v>
      </c>
    </row>
    <row r="1310" customFormat="false" ht="15" hidden="false" customHeight="false" outlineLevel="0" collapsed="false">
      <c r="A1310" s="14"/>
      <c r="B1310" s="14"/>
      <c r="C1310" s="48" t="s">
        <v>1462</v>
      </c>
      <c r="D1310" s="14"/>
      <c r="E1310" s="14"/>
      <c r="F1310" s="14"/>
      <c r="G1310" s="14"/>
      <c r="H1310" s="14"/>
      <c r="I1310" s="14"/>
      <c r="J1310" s="14"/>
      <c r="K1310" s="14"/>
      <c r="L1310" s="14"/>
      <c r="M1310" s="141"/>
      <c r="N1310" s="14"/>
      <c r="O1310" s="14"/>
      <c r="P1310" s="14"/>
      <c r="Q1310" s="14"/>
      <c r="R1310" s="14"/>
      <c r="S1310" s="14"/>
      <c r="T1310" s="14"/>
      <c r="U1310" s="14"/>
      <c r="V1310" s="14"/>
      <c r="W1310" s="14"/>
      <c r="X1310" s="14"/>
      <c r="Y1310" s="142" t="n">
        <v>0</v>
      </c>
    </row>
    <row r="1311" customFormat="false" ht="15.75" hidden="false" customHeight="false" outlineLevel="0" collapsed="false">
      <c r="A1311" s="8"/>
      <c r="B1311" s="8"/>
      <c r="C1311" s="143" t="s">
        <v>1463</v>
      </c>
      <c r="D1311" s="8"/>
      <c r="E1311" s="8"/>
      <c r="F1311" s="8"/>
      <c r="G1311" s="8"/>
      <c r="H1311" s="8"/>
      <c r="I1311" s="8"/>
      <c r="J1311" s="8"/>
      <c r="K1311" s="8"/>
      <c r="L1311" s="8"/>
      <c r="M1311" s="144"/>
      <c r="N1311" s="8"/>
      <c r="O1311" s="8"/>
      <c r="P1311" s="8"/>
      <c r="Q1311" s="8"/>
      <c r="R1311" s="8"/>
      <c r="S1311" s="8"/>
      <c r="T1311" s="8"/>
      <c r="U1311" s="146"/>
      <c r="V1311" s="8"/>
      <c r="W1311" s="146"/>
      <c r="X1311" s="8"/>
      <c r="Y1311" s="135" t="n">
        <v>0</v>
      </c>
    </row>
    <row r="1312" customFormat="false" ht="15" hidden="false" customHeight="false" outlineLevel="0" collapsed="false">
      <c r="A1312" s="8"/>
      <c r="B1312" s="143" t="s">
        <v>309</v>
      </c>
      <c r="C1312" s="8"/>
      <c r="D1312" s="8"/>
      <c r="E1312" s="8"/>
      <c r="F1312" s="8"/>
      <c r="G1312" s="8"/>
      <c r="H1312" s="8"/>
      <c r="I1312" s="8"/>
      <c r="J1312" s="8"/>
      <c r="K1312" s="8"/>
      <c r="L1312" s="8"/>
      <c r="M1312" s="144"/>
      <c r="N1312" s="8"/>
      <c r="O1312" s="8"/>
      <c r="P1312" s="8"/>
      <c r="Q1312" s="8"/>
      <c r="R1312" s="8"/>
      <c r="S1312" s="8"/>
      <c r="T1312" s="8"/>
      <c r="U1312" s="134" t="n">
        <v>72767.4</v>
      </c>
      <c r="V1312" s="8"/>
      <c r="W1312" s="134" t="n">
        <v>2830</v>
      </c>
      <c r="X1312" s="8"/>
      <c r="Y1312" s="134" t="n">
        <v>552014.72</v>
      </c>
    </row>
    <row r="1313" customFormat="false" ht="15" hidden="false" customHeight="false" outlineLevel="0" collapsed="false">
      <c r="A1313" s="14"/>
      <c r="B1313" s="48" t="s">
        <v>310</v>
      </c>
      <c r="C1313" s="14"/>
      <c r="D1313" s="14"/>
      <c r="E1313" s="14"/>
      <c r="F1313" s="14"/>
      <c r="G1313" s="14"/>
      <c r="H1313" s="14"/>
      <c r="I1313" s="14"/>
      <c r="J1313" s="14"/>
      <c r="K1313" s="14"/>
      <c r="L1313" s="14"/>
      <c r="M1313" s="141"/>
      <c r="N1313" s="14"/>
      <c r="O1313" s="14"/>
      <c r="P1313" s="14"/>
      <c r="Q1313" s="14"/>
      <c r="R1313" s="14"/>
      <c r="S1313" s="14"/>
      <c r="T1313" s="14"/>
      <c r="U1313" s="14"/>
      <c r="V1313" s="14"/>
      <c r="W1313" s="14"/>
      <c r="X1313" s="14"/>
      <c r="Y1313" s="142" t="n">
        <v>62150</v>
      </c>
    </row>
    <row r="1314" customFormat="false" ht="15" hidden="false" customHeight="false" outlineLevel="0" collapsed="false">
      <c r="A1314" s="14"/>
      <c r="B1314" s="14"/>
      <c r="C1314" s="48" t="s">
        <v>311</v>
      </c>
      <c r="D1314" s="14"/>
      <c r="E1314" s="14"/>
      <c r="F1314" s="14"/>
      <c r="G1314" s="14"/>
      <c r="H1314" s="14"/>
      <c r="I1314" s="14"/>
      <c r="J1314" s="14"/>
      <c r="K1314" s="14"/>
      <c r="L1314" s="14"/>
      <c r="M1314" s="141"/>
      <c r="N1314" s="14"/>
      <c r="O1314" s="14"/>
      <c r="P1314" s="14"/>
      <c r="Q1314" s="14"/>
      <c r="R1314" s="14"/>
      <c r="S1314" s="14"/>
      <c r="T1314" s="14"/>
      <c r="U1314" s="14"/>
      <c r="V1314" s="14"/>
      <c r="W1314" s="14"/>
      <c r="X1314" s="14"/>
      <c r="Y1314" s="142" t="n">
        <v>55350</v>
      </c>
    </row>
    <row r="1315" customFormat="false" ht="15.75" hidden="false" customHeight="false" outlineLevel="0" collapsed="false">
      <c r="A1315" s="76"/>
      <c r="B1315" s="76"/>
      <c r="C1315" s="76"/>
      <c r="D1315" s="76"/>
      <c r="E1315" s="8"/>
      <c r="F1315" s="8"/>
      <c r="G1315" s="143" t="s">
        <v>839</v>
      </c>
      <c r="H1315" s="8"/>
      <c r="I1315" s="145" t="n">
        <v>43221</v>
      </c>
      <c r="J1315" s="8"/>
      <c r="K1315" s="143" t="s">
        <v>881</v>
      </c>
      <c r="L1315" s="8"/>
      <c r="M1315" s="144"/>
      <c r="N1315" s="8"/>
      <c r="O1315" s="143" t="s">
        <v>487</v>
      </c>
      <c r="P1315" s="8"/>
      <c r="Q1315" s="143" t="s">
        <v>882</v>
      </c>
      <c r="R1315" s="8"/>
      <c r="S1315" s="143" t="s">
        <v>409</v>
      </c>
      <c r="T1315" s="8"/>
      <c r="U1315" s="135" t="n">
        <v>5500</v>
      </c>
      <c r="V1315" s="8"/>
      <c r="W1315" s="146"/>
      <c r="X1315" s="8"/>
      <c r="Y1315" s="135" t="n">
        <v>60850</v>
      </c>
    </row>
    <row r="1316" customFormat="false" ht="15" hidden="false" customHeight="false" outlineLevel="0" collapsed="false">
      <c r="A1316" s="8"/>
      <c r="B1316" s="8"/>
      <c r="C1316" s="143" t="s">
        <v>1464</v>
      </c>
      <c r="D1316" s="8"/>
      <c r="E1316" s="8"/>
      <c r="F1316" s="8"/>
      <c r="G1316" s="8"/>
      <c r="H1316" s="8"/>
      <c r="I1316" s="8"/>
      <c r="J1316" s="8"/>
      <c r="K1316" s="8"/>
      <c r="L1316" s="8"/>
      <c r="M1316" s="144"/>
      <c r="N1316" s="8"/>
      <c r="O1316" s="8"/>
      <c r="P1316" s="8"/>
      <c r="Q1316" s="8"/>
      <c r="R1316" s="8"/>
      <c r="S1316" s="8"/>
      <c r="T1316" s="8"/>
      <c r="U1316" s="134" t="n">
        <v>5500</v>
      </c>
      <c r="V1316" s="8"/>
      <c r="W1316" s="134" t="n">
        <v>0</v>
      </c>
      <c r="X1316" s="8"/>
      <c r="Y1316" s="134" t="n">
        <v>60850</v>
      </c>
    </row>
    <row r="1317" customFormat="false" ht="15" hidden="false" customHeight="false" outlineLevel="0" collapsed="false">
      <c r="A1317" s="14"/>
      <c r="B1317" s="14"/>
      <c r="C1317" s="48" t="s">
        <v>1465</v>
      </c>
      <c r="D1317" s="14"/>
      <c r="E1317" s="14"/>
      <c r="F1317" s="14"/>
      <c r="G1317" s="14"/>
      <c r="H1317" s="14"/>
      <c r="I1317" s="14"/>
      <c r="J1317" s="14"/>
      <c r="K1317" s="14"/>
      <c r="L1317" s="14"/>
      <c r="M1317" s="141"/>
      <c r="N1317" s="14"/>
      <c r="O1317" s="14"/>
      <c r="P1317" s="14"/>
      <c r="Q1317" s="14"/>
      <c r="R1317" s="14"/>
      <c r="S1317" s="14"/>
      <c r="T1317" s="14"/>
      <c r="U1317" s="14"/>
      <c r="V1317" s="14"/>
      <c r="W1317" s="14"/>
      <c r="X1317" s="14"/>
      <c r="Y1317" s="142" t="n">
        <v>0</v>
      </c>
    </row>
    <row r="1318" customFormat="false" ht="15" hidden="false" customHeight="false" outlineLevel="0" collapsed="false">
      <c r="A1318" s="8"/>
      <c r="B1318" s="8"/>
      <c r="C1318" s="143" t="s">
        <v>1466</v>
      </c>
      <c r="D1318" s="8"/>
      <c r="E1318" s="8"/>
      <c r="F1318" s="8"/>
      <c r="G1318" s="8"/>
      <c r="H1318" s="8"/>
      <c r="I1318" s="8"/>
      <c r="J1318" s="8"/>
      <c r="K1318" s="8"/>
      <c r="L1318" s="8"/>
      <c r="M1318" s="144"/>
      <c r="N1318" s="8"/>
      <c r="O1318" s="8"/>
      <c r="P1318" s="8"/>
      <c r="Q1318" s="8"/>
      <c r="R1318" s="8"/>
      <c r="S1318" s="8"/>
      <c r="T1318" s="8"/>
      <c r="U1318" s="8"/>
      <c r="V1318" s="8"/>
      <c r="W1318" s="8"/>
      <c r="X1318" s="8"/>
      <c r="Y1318" s="134" t="n">
        <v>0</v>
      </c>
    </row>
    <row r="1319" customFormat="false" ht="15" hidden="false" customHeight="false" outlineLevel="0" collapsed="false">
      <c r="A1319" s="14"/>
      <c r="B1319" s="14"/>
      <c r="C1319" s="48" t="s">
        <v>312</v>
      </c>
      <c r="D1319" s="14"/>
      <c r="E1319" s="14"/>
      <c r="F1319" s="14"/>
      <c r="G1319" s="14"/>
      <c r="H1319" s="14"/>
      <c r="I1319" s="14"/>
      <c r="J1319" s="14"/>
      <c r="K1319" s="14"/>
      <c r="L1319" s="14"/>
      <c r="M1319" s="141"/>
      <c r="N1319" s="14"/>
      <c r="O1319" s="14"/>
      <c r="P1319" s="14"/>
      <c r="Q1319" s="14"/>
      <c r="R1319" s="14"/>
      <c r="S1319" s="14"/>
      <c r="T1319" s="14"/>
      <c r="U1319" s="14"/>
      <c r="V1319" s="14"/>
      <c r="W1319" s="14"/>
      <c r="X1319" s="14"/>
      <c r="Y1319" s="142" t="n">
        <v>6800</v>
      </c>
    </row>
    <row r="1320" customFormat="false" ht="15.75" hidden="false" customHeight="false" outlineLevel="0" collapsed="false">
      <c r="A1320" s="76"/>
      <c r="B1320" s="76"/>
      <c r="C1320" s="76"/>
      <c r="D1320" s="76"/>
      <c r="E1320" s="8"/>
      <c r="F1320" s="8"/>
      <c r="G1320" s="143" t="s">
        <v>839</v>
      </c>
      <c r="H1320" s="8"/>
      <c r="I1320" s="145" t="n">
        <v>43242</v>
      </c>
      <c r="J1320" s="8"/>
      <c r="K1320" s="143" t="s">
        <v>995</v>
      </c>
      <c r="L1320" s="8"/>
      <c r="M1320" s="144"/>
      <c r="N1320" s="8"/>
      <c r="O1320" s="143" t="s">
        <v>811</v>
      </c>
      <c r="P1320" s="8"/>
      <c r="Q1320" s="143" t="s">
        <v>996</v>
      </c>
      <c r="R1320" s="8"/>
      <c r="S1320" s="143" t="s">
        <v>409</v>
      </c>
      <c r="T1320" s="8"/>
      <c r="U1320" s="135" t="n">
        <v>400</v>
      </c>
      <c r="V1320" s="8"/>
      <c r="W1320" s="146"/>
      <c r="X1320" s="8"/>
      <c r="Y1320" s="135" t="n">
        <v>7200</v>
      </c>
    </row>
    <row r="1321" customFormat="false" ht="15" hidden="false" customHeight="false" outlineLevel="0" collapsed="false">
      <c r="A1321" s="8"/>
      <c r="B1321" s="8"/>
      <c r="C1321" s="143" t="s">
        <v>1467</v>
      </c>
      <c r="D1321" s="8"/>
      <c r="E1321" s="8"/>
      <c r="F1321" s="8"/>
      <c r="G1321" s="8"/>
      <c r="H1321" s="8"/>
      <c r="I1321" s="8"/>
      <c r="J1321" s="8"/>
      <c r="K1321" s="8"/>
      <c r="L1321" s="8"/>
      <c r="M1321" s="144"/>
      <c r="N1321" s="8"/>
      <c r="O1321" s="8"/>
      <c r="P1321" s="8"/>
      <c r="Q1321" s="8"/>
      <c r="R1321" s="8"/>
      <c r="S1321" s="8"/>
      <c r="T1321" s="8"/>
      <c r="U1321" s="134" t="n">
        <v>400</v>
      </c>
      <c r="V1321" s="8"/>
      <c r="W1321" s="134" t="n">
        <v>0</v>
      </c>
      <c r="X1321" s="8"/>
      <c r="Y1321" s="134" t="n">
        <v>7200</v>
      </c>
    </row>
    <row r="1322" customFormat="false" ht="15" hidden="false" customHeight="false" outlineLevel="0" collapsed="false">
      <c r="A1322" s="14"/>
      <c r="B1322" s="14"/>
      <c r="C1322" s="48" t="s">
        <v>1468</v>
      </c>
      <c r="D1322" s="14"/>
      <c r="E1322" s="14"/>
      <c r="F1322" s="14"/>
      <c r="G1322" s="14"/>
      <c r="H1322" s="14"/>
      <c r="I1322" s="14"/>
      <c r="J1322" s="14"/>
      <c r="K1322" s="14"/>
      <c r="L1322" s="14"/>
      <c r="M1322" s="141"/>
      <c r="N1322" s="14"/>
      <c r="O1322" s="14"/>
      <c r="P1322" s="14"/>
      <c r="Q1322" s="14"/>
      <c r="R1322" s="14"/>
      <c r="S1322" s="14"/>
      <c r="T1322" s="14"/>
      <c r="U1322" s="14"/>
      <c r="V1322" s="14"/>
      <c r="W1322" s="14"/>
      <c r="X1322" s="14"/>
      <c r="Y1322" s="142" t="n">
        <v>0</v>
      </c>
    </row>
    <row r="1323" customFormat="false" ht="15.75" hidden="false" customHeight="false" outlineLevel="0" collapsed="false">
      <c r="A1323" s="8"/>
      <c r="B1323" s="8"/>
      <c r="C1323" s="143" t="s">
        <v>1469</v>
      </c>
      <c r="D1323" s="8"/>
      <c r="E1323" s="8"/>
      <c r="F1323" s="8"/>
      <c r="G1323" s="8"/>
      <c r="H1323" s="8"/>
      <c r="I1323" s="8"/>
      <c r="J1323" s="8"/>
      <c r="K1323" s="8"/>
      <c r="L1323" s="8"/>
      <c r="M1323" s="144"/>
      <c r="N1323" s="8"/>
      <c r="O1323" s="8"/>
      <c r="P1323" s="8"/>
      <c r="Q1323" s="8"/>
      <c r="R1323" s="8"/>
      <c r="S1323" s="8"/>
      <c r="T1323" s="8"/>
      <c r="U1323" s="146"/>
      <c r="V1323" s="8"/>
      <c r="W1323" s="146"/>
      <c r="X1323" s="8"/>
      <c r="Y1323" s="135" t="n">
        <v>0</v>
      </c>
    </row>
    <row r="1324" customFormat="false" ht="15" hidden="false" customHeight="false" outlineLevel="0" collapsed="false">
      <c r="A1324" s="8"/>
      <c r="B1324" s="143" t="s">
        <v>314</v>
      </c>
      <c r="C1324" s="8"/>
      <c r="D1324" s="8"/>
      <c r="E1324" s="8"/>
      <c r="F1324" s="8"/>
      <c r="G1324" s="8"/>
      <c r="H1324" s="8"/>
      <c r="I1324" s="8"/>
      <c r="J1324" s="8"/>
      <c r="K1324" s="8"/>
      <c r="L1324" s="8"/>
      <c r="M1324" s="144"/>
      <c r="N1324" s="8"/>
      <c r="O1324" s="8"/>
      <c r="P1324" s="8"/>
      <c r="Q1324" s="8"/>
      <c r="R1324" s="8"/>
      <c r="S1324" s="8"/>
      <c r="T1324" s="8"/>
      <c r="U1324" s="134" t="n">
        <v>5900</v>
      </c>
      <c r="V1324" s="8"/>
      <c r="W1324" s="134" t="n">
        <v>0</v>
      </c>
      <c r="X1324" s="8"/>
      <c r="Y1324" s="134" t="n">
        <v>68050</v>
      </c>
    </row>
    <row r="1325" customFormat="false" ht="15" hidden="false" customHeight="false" outlineLevel="0" collapsed="false">
      <c r="A1325" s="14"/>
      <c r="B1325" s="48" t="s">
        <v>315</v>
      </c>
      <c r="C1325" s="14"/>
      <c r="D1325" s="14"/>
      <c r="E1325" s="14"/>
      <c r="F1325" s="14"/>
      <c r="G1325" s="14"/>
      <c r="H1325" s="14"/>
      <c r="I1325" s="14"/>
      <c r="J1325" s="14"/>
      <c r="K1325" s="14"/>
      <c r="L1325" s="14"/>
      <c r="M1325" s="141"/>
      <c r="N1325" s="14"/>
      <c r="O1325" s="14"/>
      <c r="P1325" s="14"/>
      <c r="Q1325" s="14"/>
      <c r="R1325" s="14"/>
      <c r="S1325" s="14"/>
      <c r="T1325" s="14"/>
      <c r="U1325" s="14"/>
      <c r="V1325" s="14"/>
      <c r="W1325" s="14"/>
      <c r="X1325" s="14"/>
      <c r="Y1325" s="142" t="n">
        <v>482603.66</v>
      </c>
    </row>
    <row r="1326" customFormat="false" ht="15" hidden="false" customHeight="false" outlineLevel="0" collapsed="false">
      <c r="A1326" s="14"/>
      <c r="B1326" s="14"/>
      <c r="C1326" s="48" t="s">
        <v>1470</v>
      </c>
      <c r="D1326" s="14"/>
      <c r="E1326" s="14"/>
      <c r="F1326" s="14"/>
      <c r="G1326" s="14"/>
      <c r="H1326" s="14"/>
      <c r="I1326" s="14"/>
      <c r="J1326" s="14"/>
      <c r="K1326" s="14"/>
      <c r="L1326" s="14"/>
      <c r="M1326" s="141"/>
      <c r="N1326" s="14"/>
      <c r="O1326" s="14"/>
      <c r="P1326" s="14"/>
      <c r="Q1326" s="14"/>
      <c r="R1326" s="14"/>
      <c r="S1326" s="14"/>
      <c r="T1326" s="14"/>
      <c r="U1326" s="14"/>
      <c r="V1326" s="14"/>
      <c r="W1326" s="14"/>
      <c r="X1326" s="14"/>
      <c r="Y1326" s="142" t="n">
        <v>0</v>
      </c>
    </row>
    <row r="1327" customFormat="false" ht="15" hidden="false" customHeight="false" outlineLevel="0" collapsed="false">
      <c r="A1327" s="8"/>
      <c r="B1327" s="8"/>
      <c r="C1327" s="143" t="s">
        <v>1471</v>
      </c>
      <c r="D1327" s="8"/>
      <c r="E1327" s="8"/>
      <c r="F1327" s="8"/>
      <c r="G1327" s="8"/>
      <c r="H1327" s="8"/>
      <c r="I1327" s="8"/>
      <c r="J1327" s="8"/>
      <c r="K1327" s="8"/>
      <c r="L1327" s="8"/>
      <c r="M1327" s="144"/>
      <c r="N1327" s="8"/>
      <c r="O1327" s="8"/>
      <c r="P1327" s="8"/>
      <c r="Q1327" s="8"/>
      <c r="R1327" s="8"/>
      <c r="S1327" s="8"/>
      <c r="T1327" s="8"/>
      <c r="U1327" s="8"/>
      <c r="V1327" s="8"/>
      <c r="W1327" s="8"/>
      <c r="X1327" s="8"/>
      <c r="Y1327" s="134" t="n">
        <v>0</v>
      </c>
    </row>
    <row r="1328" customFormat="false" ht="15" hidden="false" customHeight="false" outlineLevel="0" collapsed="false">
      <c r="A1328" s="14"/>
      <c r="B1328" s="14"/>
      <c r="C1328" s="48" t="s">
        <v>1472</v>
      </c>
      <c r="D1328" s="14"/>
      <c r="E1328" s="14"/>
      <c r="F1328" s="14"/>
      <c r="G1328" s="14"/>
      <c r="H1328" s="14"/>
      <c r="I1328" s="14"/>
      <c r="J1328" s="14"/>
      <c r="K1328" s="14"/>
      <c r="L1328" s="14"/>
      <c r="M1328" s="141"/>
      <c r="N1328" s="14"/>
      <c r="O1328" s="14"/>
      <c r="P1328" s="14"/>
      <c r="Q1328" s="14"/>
      <c r="R1328" s="14"/>
      <c r="S1328" s="14"/>
      <c r="T1328" s="14"/>
      <c r="U1328" s="14"/>
      <c r="V1328" s="14"/>
      <c r="W1328" s="14"/>
      <c r="X1328" s="14"/>
      <c r="Y1328" s="142" t="n">
        <v>0</v>
      </c>
    </row>
    <row r="1329" customFormat="false" ht="15" hidden="false" customHeight="false" outlineLevel="0" collapsed="false">
      <c r="A1329" s="8"/>
      <c r="B1329" s="8"/>
      <c r="C1329" s="143" t="s">
        <v>1473</v>
      </c>
      <c r="D1329" s="8"/>
      <c r="E1329" s="8"/>
      <c r="F1329" s="8"/>
      <c r="G1329" s="8"/>
      <c r="H1329" s="8"/>
      <c r="I1329" s="8"/>
      <c r="J1329" s="8"/>
      <c r="K1329" s="8"/>
      <c r="L1329" s="8"/>
      <c r="M1329" s="144"/>
      <c r="N1329" s="8"/>
      <c r="O1329" s="8"/>
      <c r="P1329" s="8"/>
      <c r="Q1329" s="8"/>
      <c r="R1329" s="8"/>
      <c r="S1329" s="8"/>
      <c r="T1329" s="8"/>
      <c r="U1329" s="8"/>
      <c r="V1329" s="8"/>
      <c r="W1329" s="8"/>
      <c r="X1329" s="8"/>
      <c r="Y1329" s="134" t="n">
        <v>0</v>
      </c>
    </row>
    <row r="1330" customFormat="false" ht="15" hidden="false" customHeight="false" outlineLevel="0" collapsed="false">
      <c r="A1330" s="14"/>
      <c r="B1330" s="14"/>
      <c r="C1330" s="48" t="s">
        <v>1474</v>
      </c>
      <c r="D1330" s="14"/>
      <c r="E1330" s="14"/>
      <c r="F1330" s="14"/>
      <c r="G1330" s="14"/>
      <c r="H1330" s="14"/>
      <c r="I1330" s="14"/>
      <c r="J1330" s="14"/>
      <c r="K1330" s="14"/>
      <c r="L1330" s="14"/>
      <c r="M1330" s="141"/>
      <c r="N1330" s="14"/>
      <c r="O1330" s="14"/>
      <c r="P1330" s="14"/>
      <c r="Q1330" s="14"/>
      <c r="R1330" s="14"/>
      <c r="S1330" s="14"/>
      <c r="T1330" s="14"/>
      <c r="U1330" s="14"/>
      <c r="V1330" s="14"/>
      <c r="W1330" s="14"/>
      <c r="X1330" s="14"/>
      <c r="Y1330" s="142" t="n">
        <v>0</v>
      </c>
    </row>
    <row r="1331" customFormat="false" ht="15" hidden="false" customHeight="false" outlineLevel="0" collapsed="false">
      <c r="A1331" s="8"/>
      <c r="B1331" s="8"/>
      <c r="C1331" s="143" t="s">
        <v>1475</v>
      </c>
      <c r="D1331" s="8"/>
      <c r="E1331" s="8"/>
      <c r="F1331" s="8"/>
      <c r="G1331" s="8"/>
      <c r="H1331" s="8"/>
      <c r="I1331" s="8"/>
      <c r="J1331" s="8"/>
      <c r="K1331" s="8"/>
      <c r="L1331" s="8"/>
      <c r="M1331" s="144"/>
      <c r="N1331" s="8"/>
      <c r="O1331" s="8"/>
      <c r="P1331" s="8"/>
      <c r="Q1331" s="8"/>
      <c r="R1331" s="8"/>
      <c r="S1331" s="8"/>
      <c r="T1331" s="8"/>
      <c r="U1331" s="8"/>
      <c r="V1331" s="8"/>
      <c r="W1331" s="8"/>
      <c r="X1331" s="8"/>
      <c r="Y1331" s="134" t="n">
        <v>0</v>
      </c>
    </row>
    <row r="1332" customFormat="false" ht="15" hidden="false" customHeight="false" outlineLevel="0" collapsed="false">
      <c r="A1332" s="14"/>
      <c r="B1332" s="14"/>
      <c r="C1332" s="48" t="s">
        <v>316</v>
      </c>
      <c r="D1332" s="14"/>
      <c r="E1332" s="14"/>
      <c r="F1332" s="14"/>
      <c r="G1332" s="14"/>
      <c r="H1332" s="14"/>
      <c r="I1332" s="14"/>
      <c r="J1332" s="14"/>
      <c r="K1332" s="14"/>
      <c r="L1332" s="14"/>
      <c r="M1332" s="141"/>
      <c r="N1332" s="14"/>
      <c r="O1332" s="14"/>
      <c r="P1332" s="14"/>
      <c r="Q1332" s="14"/>
      <c r="R1332" s="14"/>
      <c r="S1332" s="14"/>
      <c r="T1332" s="14"/>
      <c r="U1332" s="14"/>
      <c r="V1332" s="14"/>
      <c r="W1332" s="14"/>
      <c r="X1332" s="14"/>
      <c r="Y1332" s="142" t="n">
        <v>70047.71</v>
      </c>
    </row>
    <row r="1333" customFormat="false" ht="15" hidden="false" customHeight="false" outlineLevel="0" collapsed="false">
      <c r="A1333" s="8"/>
      <c r="B1333" s="8"/>
      <c r="C1333" s="8"/>
      <c r="D1333" s="8"/>
      <c r="E1333" s="8"/>
      <c r="F1333" s="8"/>
      <c r="G1333" s="143" t="s">
        <v>839</v>
      </c>
      <c r="H1333" s="8"/>
      <c r="I1333" s="145" t="n">
        <v>43221</v>
      </c>
      <c r="J1333" s="8"/>
      <c r="K1333" s="143" t="s">
        <v>891</v>
      </c>
      <c r="L1333" s="8"/>
      <c r="M1333" s="144"/>
      <c r="N1333" s="8"/>
      <c r="O1333" s="143" t="s">
        <v>792</v>
      </c>
      <c r="P1333" s="8"/>
      <c r="Q1333" s="143" t="s">
        <v>892</v>
      </c>
      <c r="R1333" s="8"/>
      <c r="S1333" s="143" t="s">
        <v>409</v>
      </c>
      <c r="T1333" s="8"/>
      <c r="U1333" s="134" t="n">
        <v>1000</v>
      </c>
      <c r="V1333" s="8"/>
      <c r="W1333" s="8"/>
      <c r="X1333" s="8"/>
      <c r="Y1333" s="134" t="n">
        <v>71047.71</v>
      </c>
    </row>
    <row r="1334" customFormat="false" ht="15" hidden="false" customHeight="false" outlineLevel="0" collapsed="false">
      <c r="A1334" s="8"/>
      <c r="B1334" s="8"/>
      <c r="C1334" s="8"/>
      <c r="D1334" s="8"/>
      <c r="E1334" s="8"/>
      <c r="F1334" s="8"/>
      <c r="G1334" s="143" t="s">
        <v>839</v>
      </c>
      <c r="H1334" s="8"/>
      <c r="I1334" s="145" t="n">
        <v>43221</v>
      </c>
      <c r="J1334" s="8"/>
      <c r="K1334" s="143" t="s">
        <v>683</v>
      </c>
      <c r="L1334" s="8"/>
      <c r="M1334" s="144"/>
      <c r="N1334" s="8"/>
      <c r="O1334" s="143" t="s">
        <v>763</v>
      </c>
      <c r="P1334" s="8"/>
      <c r="Q1334" s="143" t="s">
        <v>893</v>
      </c>
      <c r="R1334" s="8"/>
      <c r="S1334" s="143" t="s">
        <v>409</v>
      </c>
      <c r="T1334" s="8"/>
      <c r="U1334" s="134" t="n">
        <v>300</v>
      </c>
      <c r="V1334" s="8"/>
      <c r="W1334" s="8"/>
      <c r="X1334" s="8"/>
      <c r="Y1334" s="134" t="n">
        <v>71347.71</v>
      </c>
    </row>
    <row r="1335" customFormat="false" ht="15" hidden="false" customHeight="false" outlineLevel="0" collapsed="false">
      <c r="A1335" s="8"/>
      <c r="B1335" s="8"/>
      <c r="C1335" s="8"/>
      <c r="D1335" s="8"/>
      <c r="E1335" s="8"/>
      <c r="F1335" s="8"/>
      <c r="G1335" s="143" t="s">
        <v>839</v>
      </c>
      <c r="H1335" s="8"/>
      <c r="I1335" s="145" t="n">
        <v>43223</v>
      </c>
      <c r="J1335" s="8"/>
      <c r="K1335" s="143" t="s">
        <v>739</v>
      </c>
      <c r="L1335" s="8"/>
      <c r="M1335" s="144"/>
      <c r="N1335" s="8"/>
      <c r="O1335" s="143" t="s">
        <v>763</v>
      </c>
      <c r="P1335" s="8"/>
      <c r="Q1335" s="143" t="s">
        <v>1476</v>
      </c>
      <c r="R1335" s="8"/>
      <c r="S1335" s="143" t="s">
        <v>409</v>
      </c>
      <c r="T1335" s="8"/>
      <c r="U1335" s="134" t="n">
        <v>225</v>
      </c>
      <c r="V1335" s="8"/>
      <c r="W1335" s="8"/>
      <c r="X1335" s="8"/>
      <c r="Y1335" s="134" t="n">
        <v>71572.71</v>
      </c>
    </row>
    <row r="1336" customFormat="false" ht="15" hidden="false" customHeight="false" outlineLevel="0" collapsed="false">
      <c r="A1336" s="8"/>
      <c r="B1336" s="8"/>
      <c r="C1336" s="8"/>
      <c r="D1336" s="8"/>
      <c r="E1336" s="8"/>
      <c r="F1336" s="8"/>
      <c r="G1336" s="143" t="s">
        <v>839</v>
      </c>
      <c r="H1336" s="8"/>
      <c r="I1336" s="145" t="n">
        <v>43240</v>
      </c>
      <c r="J1336" s="8"/>
      <c r="K1336" s="143" t="s">
        <v>982</v>
      </c>
      <c r="L1336" s="8"/>
      <c r="M1336" s="144"/>
      <c r="N1336" s="8"/>
      <c r="O1336" s="143" t="s">
        <v>763</v>
      </c>
      <c r="P1336" s="8"/>
      <c r="Q1336" s="143" t="s">
        <v>1476</v>
      </c>
      <c r="R1336" s="8"/>
      <c r="S1336" s="143" t="s">
        <v>409</v>
      </c>
      <c r="T1336" s="8"/>
      <c r="U1336" s="134" t="n">
        <v>150</v>
      </c>
      <c r="V1336" s="8"/>
      <c r="W1336" s="8"/>
      <c r="X1336" s="8"/>
      <c r="Y1336" s="134" t="n">
        <v>71722.71</v>
      </c>
    </row>
    <row r="1337" customFormat="false" ht="15.75" hidden="false" customHeight="false" outlineLevel="0" collapsed="false">
      <c r="A1337" s="8"/>
      <c r="B1337" s="8"/>
      <c r="C1337" s="8"/>
      <c r="D1337" s="8"/>
      <c r="E1337" s="8"/>
      <c r="F1337" s="8"/>
      <c r="G1337" s="143" t="s">
        <v>839</v>
      </c>
      <c r="H1337" s="8"/>
      <c r="I1337" s="145" t="n">
        <v>43248</v>
      </c>
      <c r="J1337" s="8"/>
      <c r="K1337" s="143" t="s">
        <v>1011</v>
      </c>
      <c r="L1337" s="8"/>
      <c r="M1337" s="144"/>
      <c r="N1337" s="8"/>
      <c r="O1337" s="143" t="s">
        <v>496</v>
      </c>
      <c r="P1337" s="8"/>
      <c r="Q1337" s="143" t="s">
        <v>850</v>
      </c>
      <c r="R1337" s="8"/>
      <c r="S1337" s="143" t="s">
        <v>409</v>
      </c>
      <c r="T1337" s="8"/>
      <c r="U1337" s="135" t="n">
        <v>5622</v>
      </c>
      <c r="V1337" s="8"/>
      <c r="W1337" s="146"/>
      <c r="X1337" s="8"/>
      <c r="Y1337" s="135" t="n">
        <v>77344.71</v>
      </c>
    </row>
    <row r="1338" customFormat="false" ht="15" hidden="false" customHeight="false" outlineLevel="0" collapsed="false">
      <c r="A1338" s="8"/>
      <c r="B1338" s="8"/>
      <c r="C1338" s="143" t="s">
        <v>1477</v>
      </c>
      <c r="D1338" s="8"/>
      <c r="E1338" s="8"/>
      <c r="F1338" s="8"/>
      <c r="G1338" s="8"/>
      <c r="H1338" s="8"/>
      <c r="I1338" s="8"/>
      <c r="J1338" s="8"/>
      <c r="K1338" s="8"/>
      <c r="L1338" s="8"/>
      <c r="M1338" s="144"/>
      <c r="N1338" s="8"/>
      <c r="O1338" s="8"/>
      <c r="P1338" s="8"/>
      <c r="Q1338" s="8"/>
      <c r="R1338" s="8"/>
      <c r="S1338" s="8"/>
      <c r="T1338" s="8"/>
      <c r="U1338" s="134" t="n">
        <v>7297</v>
      </c>
      <c r="V1338" s="8"/>
      <c r="W1338" s="134" t="n">
        <v>0</v>
      </c>
      <c r="X1338" s="8"/>
      <c r="Y1338" s="134" t="n">
        <v>77344.71</v>
      </c>
    </row>
    <row r="1339" customFormat="false" ht="15" hidden="false" customHeight="false" outlineLevel="0" collapsed="false">
      <c r="A1339" s="14"/>
      <c r="B1339" s="14"/>
      <c r="C1339" s="48" t="s">
        <v>1478</v>
      </c>
      <c r="D1339" s="14"/>
      <c r="E1339" s="14"/>
      <c r="F1339" s="14"/>
      <c r="G1339" s="14"/>
      <c r="H1339" s="14"/>
      <c r="I1339" s="14"/>
      <c r="J1339" s="14"/>
      <c r="K1339" s="14"/>
      <c r="L1339" s="14"/>
      <c r="M1339" s="141"/>
      <c r="N1339" s="14"/>
      <c r="O1339" s="14"/>
      <c r="P1339" s="14"/>
      <c r="Q1339" s="14"/>
      <c r="R1339" s="14"/>
      <c r="S1339" s="14"/>
      <c r="T1339" s="14"/>
      <c r="U1339" s="14"/>
      <c r="V1339" s="14"/>
      <c r="W1339" s="14"/>
      <c r="X1339" s="14"/>
      <c r="Y1339" s="142" t="n">
        <v>0</v>
      </c>
    </row>
    <row r="1340" customFormat="false" ht="15" hidden="false" customHeight="false" outlineLevel="0" collapsed="false">
      <c r="A1340" s="8"/>
      <c r="B1340" s="8"/>
      <c r="C1340" s="143" t="s">
        <v>1479</v>
      </c>
      <c r="D1340" s="8"/>
      <c r="E1340" s="8"/>
      <c r="F1340" s="8"/>
      <c r="G1340" s="8"/>
      <c r="H1340" s="8"/>
      <c r="I1340" s="8"/>
      <c r="J1340" s="8"/>
      <c r="K1340" s="8"/>
      <c r="L1340" s="8"/>
      <c r="M1340" s="144"/>
      <c r="N1340" s="8"/>
      <c r="O1340" s="8"/>
      <c r="P1340" s="8"/>
      <c r="Q1340" s="8"/>
      <c r="R1340" s="8"/>
      <c r="S1340" s="8"/>
      <c r="T1340" s="8"/>
      <c r="U1340" s="8"/>
      <c r="V1340" s="8"/>
      <c r="W1340" s="8"/>
      <c r="X1340" s="8"/>
      <c r="Y1340" s="134" t="n">
        <v>0</v>
      </c>
    </row>
    <row r="1341" customFormat="false" ht="15" hidden="false" customHeight="false" outlineLevel="0" collapsed="false">
      <c r="A1341" s="14"/>
      <c r="B1341" s="14"/>
      <c r="C1341" s="48" t="s">
        <v>318</v>
      </c>
      <c r="D1341" s="14"/>
      <c r="E1341" s="14"/>
      <c r="F1341" s="14"/>
      <c r="G1341" s="14"/>
      <c r="H1341" s="14"/>
      <c r="I1341" s="14"/>
      <c r="J1341" s="14"/>
      <c r="K1341" s="14"/>
      <c r="L1341" s="14"/>
      <c r="M1341" s="141"/>
      <c r="N1341" s="14"/>
      <c r="O1341" s="14"/>
      <c r="P1341" s="14"/>
      <c r="Q1341" s="14"/>
      <c r="R1341" s="14"/>
      <c r="S1341" s="14"/>
      <c r="T1341" s="14"/>
      <c r="U1341" s="14"/>
      <c r="V1341" s="14"/>
      <c r="W1341" s="14"/>
      <c r="X1341" s="14"/>
      <c r="Y1341" s="142" t="n">
        <v>69105.62</v>
      </c>
    </row>
    <row r="1342" customFormat="false" ht="15" hidden="false" customHeight="false" outlineLevel="0" collapsed="false">
      <c r="A1342" s="8"/>
      <c r="B1342" s="8"/>
      <c r="C1342" s="8"/>
      <c r="D1342" s="8"/>
      <c r="E1342" s="8"/>
      <c r="F1342" s="8"/>
      <c r="G1342" s="143" t="s">
        <v>839</v>
      </c>
      <c r="H1342" s="8"/>
      <c r="I1342" s="145" t="n">
        <v>43224</v>
      </c>
      <c r="J1342" s="8"/>
      <c r="K1342" s="143" t="s">
        <v>915</v>
      </c>
      <c r="L1342" s="8"/>
      <c r="M1342" s="144"/>
      <c r="N1342" s="8"/>
      <c r="O1342" s="143" t="s">
        <v>781</v>
      </c>
      <c r="P1342" s="8"/>
      <c r="Q1342" s="143" t="s">
        <v>916</v>
      </c>
      <c r="R1342" s="8"/>
      <c r="S1342" s="143" t="s">
        <v>409</v>
      </c>
      <c r="T1342" s="8"/>
      <c r="U1342" s="134" t="n">
        <v>30</v>
      </c>
      <c r="V1342" s="8"/>
      <c r="W1342" s="8"/>
      <c r="X1342" s="8"/>
      <c r="Y1342" s="134" t="n">
        <v>69135.62</v>
      </c>
    </row>
    <row r="1343" customFormat="false" ht="15.75" hidden="false" customHeight="false" outlineLevel="0" collapsed="false">
      <c r="A1343" s="8"/>
      <c r="B1343" s="8"/>
      <c r="C1343" s="8"/>
      <c r="D1343" s="8"/>
      <c r="E1343" s="8"/>
      <c r="F1343" s="8"/>
      <c r="G1343" s="143" t="s">
        <v>839</v>
      </c>
      <c r="H1343" s="8"/>
      <c r="I1343" s="145" t="n">
        <v>43248</v>
      </c>
      <c r="J1343" s="8"/>
      <c r="K1343" s="143" t="s">
        <v>1006</v>
      </c>
      <c r="L1343" s="8"/>
      <c r="M1343" s="144"/>
      <c r="N1343" s="8"/>
      <c r="O1343" s="143" t="s">
        <v>495</v>
      </c>
      <c r="P1343" s="8"/>
      <c r="Q1343" s="143" t="s">
        <v>850</v>
      </c>
      <c r="R1343" s="8"/>
      <c r="S1343" s="143" t="s">
        <v>409</v>
      </c>
      <c r="T1343" s="8"/>
      <c r="U1343" s="135" t="n">
        <v>6786.37</v>
      </c>
      <c r="V1343" s="8"/>
      <c r="W1343" s="146"/>
      <c r="X1343" s="8"/>
      <c r="Y1343" s="135" t="n">
        <v>75921.99</v>
      </c>
    </row>
    <row r="1344" customFormat="false" ht="15" hidden="false" customHeight="false" outlineLevel="0" collapsed="false">
      <c r="A1344" s="8"/>
      <c r="B1344" s="8"/>
      <c r="C1344" s="143" t="s">
        <v>1480</v>
      </c>
      <c r="D1344" s="8"/>
      <c r="E1344" s="8"/>
      <c r="F1344" s="8"/>
      <c r="G1344" s="8"/>
      <c r="H1344" s="8"/>
      <c r="I1344" s="8"/>
      <c r="J1344" s="8"/>
      <c r="K1344" s="8"/>
      <c r="L1344" s="8"/>
      <c r="M1344" s="144"/>
      <c r="N1344" s="8"/>
      <c r="O1344" s="8"/>
      <c r="P1344" s="8"/>
      <c r="Q1344" s="8"/>
      <c r="R1344" s="8"/>
      <c r="S1344" s="8"/>
      <c r="T1344" s="8"/>
      <c r="U1344" s="134" t="n">
        <v>6816.37</v>
      </c>
      <c r="V1344" s="8"/>
      <c r="W1344" s="134" t="n">
        <v>0</v>
      </c>
      <c r="X1344" s="8"/>
      <c r="Y1344" s="134" t="n">
        <v>75921.99</v>
      </c>
    </row>
    <row r="1345" customFormat="false" ht="15" hidden="false" customHeight="false" outlineLevel="0" collapsed="false">
      <c r="A1345" s="14"/>
      <c r="B1345" s="14"/>
      <c r="C1345" s="48" t="s">
        <v>320</v>
      </c>
      <c r="D1345" s="14"/>
      <c r="E1345" s="14"/>
      <c r="F1345" s="14"/>
      <c r="G1345" s="14"/>
      <c r="H1345" s="14"/>
      <c r="I1345" s="14"/>
      <c r="J1345" s="14"/>
      <c r="K1345" s="14"/>
      <c r="L1345" s="14"/>
      <c r="M1345" s="141"/>
      <c r="N1345" s="14"/>
      <c r="O1345" s="14"/>
      <c r="P1345" s="14"/>
      <c r="Q1345" s="14"/>
      <c r="R1345" s="14"/>
      <c r="S1345" s="14"/>
      <c r="T1345" s="14"/>
      <c r="U1345" s="14"/>
      <c r="V1345" s="14"/>
      <c r="W1345" s="14"/>
      <c r="X1345" s="14"/>
      <c r="Y1345" s="142" t="n">
        <v>2280</v>
      </c>
    </row>
    <row r="1346" customFormat="false" ht="15" hidden="false" customHeight="false" outlineLevel="0" collapsed="false">
      <c r="A1346" s="14"/>
      <c r="B1346" s="14"/>
      <c r="C1346" s="14"/>
      <c r="D1346" s="48" t="s">
        <v>1481</v>
      </c>
      <c r="E1346" s="14"/>
      <c r="F1346" s="14"/>
      <c r="G1346" s="14"/>
      <c r="H1346" s="14"/>
      <c r="I1346" s="14"/>
      <c r="J1346" s="14"/>
      <c r="K1346" s="14"/>
      <c r="L1346" s="14"/>
      <c r="M1346" s="141"/>
      <c r="N1346" s="14"/>
      <c r="O1346" s="14"/>
      <c r="P1346" s="14"/>
      <c r="Q1346" s="14"/>
      <c r="R1346" s="14"/>
      <c r="S1346" s="14"/>
      <c r="T1346" s="14"/>
      <c r="U1346" s="14"/>
      <c r="V1346" s="14"/>
      <c r="W1346" s="14"/>
      <c r="X1346" s="14"/>
      <c r="Y1346" s="142" t="n">
        <v>0</v>
      </c>
    </row>
    <row r="1347" customFormat="false" ht="15" hidden="false" customHeight="false" outlineLevel="0" collapsed="false">
      <c r="A1347" s="8"/>
      <c r="B1347" s="8"/>
      <c r="C1347" s="8"/>
      <c r="D1347" s="143" t="s">
        <v>1482</v>
      </c>
      <c r="E1347" s="8"/>
      <c r="F1347" s="8"/>
      <c r="G1347" s="8"/>
      <c r="H1347" s="8"/>
      <c r="I1347" s="8"/>
      <c r="J1347" s="8"/>
      <c r="K1347" s="8"/>
      <c r="L1347" s="8"/>
      <c r="M1347" s="144"/>
      <c r="N1347" s="8"/>
      <c r="O1347" s="8"/>
      <c r="P1347" s="8"/>
      <c r="Q1347" s="8"/>
      <c r="R1347" s="8"/>
      <c r="S1347" s="8"/>
      <c r="T1347" s="8"/>
      <c r="U1347" s="8"/>
      <c r="V1347" s="8"/>
      <c r="W1347" s="8"/>
      <c r="X1347" s="8"/>
      <c r="Y1347" s="134" t="n">
        <v>0</v>
      </c>
    </row>
    <row r="1348" customFormat="false" ht="15" hidden="false" customHeight="false" outlineLevel="0" collapsed="false">
      <c r="A1348" s="14"/>
      <c r="B1348" s="14"/>
      <c r="C1348" s="14"/>
      <c r="D1348" s="48" t="s">
        <v>1483</v>
      </c>
      <c r="E1348" s="14"/>
      <c r="F1348" s="14"/>
      <c r="G1348" s="14"/>
      <c r="H1348" s="14"/>
      <c r="I1348" s="14"/>
      <c r="J1348" s="14"/>
      <c r="K1348" s="14"/>
      <c r="L1348" s="14"/>
      <c r="M1348" s="141"/>
      <c r="N1348" s="14"/>
      <c r="O1348" s="14"/>
      <c r="P1348" s="14"/>
      <c r="Q1348" s="14"/>
      <c r="R1348" s="14"/>
      <c r="S1348" s="14"/>
      <c r="T1348" s="14"/>
      <c r="U1348" s="14"/>
      <c r="V1348" s="14"/>
      <c r="W1348" s="14"/>
      <c r="X1348" s="14"/>
      <c r="Y1348" s="142" t="n">
        <v>0</v>
      </c>
    </row>
    <row r="1349" customFormat="false" ht="15" hidden="false" customHeight="false" outlineLevel="0" collapsed="false">
      <c r="A1349" s="8"/>
      <c r="B1349" s="8"/>
      <c r="C1349" s="8"/>
      <c r="D1349" s="143" t="s">
        <v>1484</v>
      </c>
      <c r="E1349" s="8"/>
      <c r="F1349" s="8"/>
      <c r="G1349" s="8"/>
      <c r="H1349" s="8"/>
      <c r="I1349" s="8"/>
      <c r="J1349" s="8"/>
      <c r="K1349" s="8"/>
      <c r="L1349" s="8"/>
      <c r="M1349" s="144"/>
      <c r="N1349" s="8"/>
      <c r="O1349" s="8"/>
      <c r="P1349" s="8"/>
      <c r="Q1349" s="8"/>
      <c r="R1349" s="8"/>
      <c r="S1349" s="8"/>
      <c r="T1349" s="8"/>
      <c r="U1349" s="8"/>
      <c r="V1349" s="8"/>
      <c r="W1349" s="8"/>
      <c r="X1349" s="8"/>
      <c r="Y1349" s="134" t="n">
        <v>0</v>
      </c>
    </row>
    <row r="1350" customFormat="false" ht="15" hidden="false" customHeight="false" outlineLevel="0" collapsed="false">
      <c r="A1350" s="14"/>
      <c r="B1350" s="14"/>
      <c r="C1350" s="14"/>
      <c r="D1350" s="48" t="s">
        <v>321</v>
      </c>
      <c r="E1350" s="14"/>
      <c r="F1350" s="14"/>
      <c r="G1350" s="14"/>
      <c r="H1350" s="14"/>
      <c r="I1350" s="14"/>
      <c r="J1350" s="14"/>
      <c r="K1350" s="14"/>
      <c r="L1350" s="14"/>
      <c r="M1350" s="141"/>
      <c r="N1350" s="14"/>
      <c r="O1350" s="14"/>
      <c r="P1350" s="14"/>
      <c r="Q1350" s="14"/>
      <c r="R1350" s="14"/>
      <c r="S1350" s="14"/>
      <c r="T1350" s="14"/>
      <c r="U1350" s="14"/>
      <c r="V1350" s="14"/>
      <c r="W1350" s="14"/>
      <c r="X1350" s="14"/>
      <c r="Y1350" s="142" t="n">
        <v>240</v>
      </c>
    </row>
    <row r="1351" customFormat="false" ht="15" hidden="false" customHeight="false" outlineLevel="0" collapsed="false">
      <c r="A1351" s="8"/>
      <c r="B1351" s="8"/>
      <c r="C1351" s="8"/>
      <c r="D1351" s="143" t="s">
        <v>1485</v>
      </c>
      <c r="E1351" s="8"/>
      <c r="F1351" s="8"/>
      <c r="G1351" s="8"/>
      <c r="H1351" s="8"/>
      <c r="I1351" s="8"/>
      <c r="J1351" s="8"/>
      <c r="K1351" s="8"/>
      <c r="L1351" s="8"/>
      <c r="M1351" s="144"/>
      <c r="N1351" s="8"/>
      <c r="O1351" s="8"/>
      <c r="P1351" s="8"/>
      <c r="Q1351" s="8"/>
      <c r="R1351" s="8"/>
      <c r="S1351" s="8"/>
      <c r="T1351" s="8"/>
      <c r="U1351" s="8"/>
      <c r="V1351" s="8"/>
      <c r="W1351" s="8"/>
      <c r="X1351" s="8"/>
      <c r="Y1351" s="134" t="n">
        <v>240</v>
      </c>
    </row>
    <row r="1352" customFormat="false" ht="15" hidden="false" customHeight="false" outlineLevel="0" collapsed="false">
      <c r="A1352" s="14"/>
      <c r="B1352" s="14"/>
      <c r="C1352" s="14"/>
      <c r="D1352" s="48" t="s">
        <v>322</v>
      </c>
      <c r="E1352" s="14"/>
      <c r="F1352" s="14"/>
      <c r="G1352" s="14"/>
      <c r="H1352" s="14"/>
      <c r="I1352" s="14"/>
      <c r="J1352" s="14"/>
      <c r="K1352" s="14"/>
      <c r="L1352" s="14"/>
      <c r="M1352" s="141"/>
      <c r="N1352" s="14"/>
      <c r="O1352" s="14"/>
      <c r="P1352" s="14"/>
      <c r="Q1352" s="14"/>
      <c r="R1352" s="14"/>
      <c r="S1352" s="14"/>
      <c r="T1352" s="14"/>
      <c r="U1352" s="14"/>
      <c r="V1352" s="14"/>
      <c r="W1352" s="14"/>
      <c r="X1352" s="14"/>
      <c r="Y1352" s="142" t="n">
        <v>2040</v>
      </c>
    </row>
    <row r="1353" customFormat="false" ht="15.75" hidden="false" customHeight="false" outlineLevel="0" collapsed="false">
      <c r="A1353" s="8"/>
      <c r="B1353" s="8"/>
      <c r="C1353" s="8"/>
      <c r="D1353" s="143" t="s">
        <v>1486</v>
      </c>
      <c r="E1353" s="8"/>
      <c r="F1353" s="8"/>
      <c r="G1353" s="8"/>
      <c r="H1353" s="8"/>
      <c r="I1353" s="8"/>
      <c r="J1353" s="8"/>
      <c r="K1353" s="8"/>
      <c r="L1353" s="8"/>
      <c r="M1353" s="144"/>
      <c r="N1353" s="8"/>
      <c r="O1353" s="8"/>
      <c r="P1353" s="8"/>
      <c r="Q1353" s="8"/>
      <c r="R1353" s="8"/>
      <c r="S1353" s="8"/>
      <c r="T1353" s="8"/>
      <c r="U1353" s="146"/>
      <c r="V1353" s="8"/>
      <c r="W1353" s="146"/>
      <c r="X1353" s="8"/>
      <c r="Y1353" s="135" t="n">
        <v>2040</v>
      </c>
    </row>
    <row r="1354" customFormat="false" ht="15" hidden="false" customHeight="false" outlineLevel="0" collapsed="false">
      <c r="A1354" s="8"/>
      <c r="B1354" s="8"/>
      <c r="C1354" s="143" t="s">
        <v>324</v>
      </c>
      <c r="D1354" s="8"/>
      <c r="E1354" s="8"/>
      <c r="F1354" s="8"/>
      <c r="G1354" s="8"/>
      <c r="H1354" s="8"/>
      <c r="I1354" s="8"/>
      <c r="J1354" s="8"/>
      <c r="K1354" s="8"/>
      <c r="L1354" s="8"/>
      <c r="M1354" s="144"/>
      <c r="N1354" s="8"/>
      <c r="O1354" s="8"/>
      <c r="P1354" s="8"/>
      <c r="Q1354" s="8"/>
      <c r="R1354" s="8"/>
      <c r="S1354" s="8"/>
      <c r="T1354" s="8"/>
      <c r="U1354" s="8"/>
      <c r="V1354" s="8"/>
      <c r="W1354" s="8"/>
      <c r="X1354" s="8"/>
      <c r="Y1354" s="134" t="n">
        <v>2280</v>
      </c>
    </row>
    <row r="1355" customFormat="false" ht="15" hidden="false" customHeight="false" outlineLevel="0" collapsed="false">
      <c r="A1355" s="14"/>
      <c r="B1355" s="14"/>
      <c r="C1355" s="48" t="s">
        <v>325</v>
      </c>
      <c r="D1355" s="14"/>
      <c r="E1355" s="14"/>
      <c r="F1355" s="14"/>
      <c r="G1355" s="14"/>
      <c r="H1355" s="14"/>
      <c r="I1355" s="14"/>
      <c r="J1355" s="14"/>
      <c r="K1355" s="14"/>
      <c r="L1355" s="14"/>
      <c r="M1355" s="141"/>
      <c r="N1355" s="14"/>
      <c r="O1355" s="14"/>
      <c r="P1355" s="14"/>
      <c r="Q1355" s="14"/>
      <c r="R1355" s="14"/>
      <c r="S1355" s="14"/>
      <c r="T1355" s="14"/>
      <c r="U1355" s="14"/>
      <c r="V1355" s="14"/>
      <c r="W1355" s="14"/>
      <c r="X1355" s="14"/>
      <c r="Y1355" s="142" t="n">
        <v>282300</v>
      </c>
    </row>
    <row r="1356" customFormat="false" ht="15" hidden="false" customHeight="false" outlineLevel="0" collapsed="false">
      <c r="A1356" s="14"/>
      <c r="B1356" s="14"/>
      <c r="C1356" s="14"/>
      <c r="D1356" s="48" t="s">
        <v>1487</v>
      </c>
      <c r="E1356" s="14"/>
      <c r="F1356" s="14"/>
      <c r="G1356" s="14"/>
      <c r="H1356" s="14"/>
      <c r="I1356" s="14"/>
      <c r="J1356" s="14"/>
      <c r="K1356" s="14"/>
      <c r="L1356" s="14"/>
      <c r="M1356" s="141"/>
      <c r="N1356" s="14"/>
      <c r="O1356" s="14"/>
      <c r="P1356" s="14"/>
      <c r="Q1356" s="14"/>
      <c r="R1356" s="14"/>
      <c r="S1356" s="14"/>
      <c r="T1356" s="14"/>
      <c r="U1356" s="14"/>
      <c r="V1356" s="14"/>
      <c r="W1356" s="14"/>
      <c r="X1356" s="14"/>
      <c r="Y1356" s="142" t="n">
        <v>0</v>
      </c>
    </row>
    <row r="1357" customFormat="false" ht="15" hidden="false" customHeight="false" outlineLevel="0" collapsed="false">
      <c r="A1357" s="8"/>
      <c r="B1357" s="8"/>
      <c r="C1357" s="8"/>
      <c r="D1357" s="143" t="s">
        <v>1488</v>
      </c>
      <c r="E1357" s="8"/>
      <c r="F1357" s="8"/>
      <c r="G1357" s="8"/>
      <c r="H1357" s="8"/>
      <c r="I1357" s="8"/>
      <c r="J1357" s="8"/>
      <c r="K1357" s="8"/>
      <c r="L1357" s="8"/>
      <c r="M1357" s="144"/>
      <c r="N1357" s="8"/>
      <c r="O1357" s="8"/>
      <c r="P1357" s="8"/>
      <c r="Q1357" s="8"/>
      <c r="R1357" s="8"/>
      <c r="S1357" s="8"/>
      <c r="T1357" s="8"/>
      <c r="U1357" s="8"/>
      <c r="V1357" s="8"/>
      <c r="W1357" s="8"/>
      <c r="X1357" s="8"/>
      <c r="Y1357" s="134" t="n">
        <v>0</v>
      </c>
    </row>
    <row r="1358" customFormat="false" ht="15" hidden="false" customHeight="false" outlineLevel="0" collapsed="false">
      <c r="A1358" s="14"/>
      <c r="B1358" s="14"/>
      <c r="C1358" s="14"/>
      <c r="D1358" s="48" t="s">
        <v>326</v>
      </c>
      <c r="E1358" s="14"/>
      <c r="F1358" s="14"/>
      <c r="G1358" s="14"/>
      <c r="H1358" s="14"/>
      <c r="I1358" s="14"/>
      <c r="J1358" s="14"/>
      <c r="K1358" s="14"/>
      <c r="L1358" s="14"/>
      <c r="M1358" s="141"/>
      <c r="N1358" s="14"/>
      <c r="O1358" s="14"/>
      <c r="P1358" s="14"/>
      <c r="Q1358" s="14"/>
      <c r="R1358" s="14"/>
      <c r="S1358" s="14"/>
      <c r="T1358" s="14"/>
      <c r="U1358" s="14"/>
      <c r="V1358" s="14"/>
      <c r="W1358" s="14"/>
      <c r="X1358" s="14"/>
      <c r="Y1358" s="142" t="n">
        <v>0</v>
      </c>
    </row>
    <row r="1359" customFormat="false" ht="15" hidden="false" customHeight="false" outlineLevel="0" collapsed="false">
      <c r="A1359" s="8"/>
      <c r="B1359" s="8"/>
      <c r="C1359" s="8"/>
      <c r="D1359" s="143" t="s">
        <v>1489</v>
      </c>
      <c r="E1359" s="8"/>
      <c r="F1359" s="8"/>
      <c r="G1359" s="8"/>
      <c r="H1359" s="8"/>
      <c r="I1359" s="8"/>
      <c r="J1359" s="8"/>
      <c r="K1359" s="8"/>
      <c r="L1359" s="8"/>
      <c r="M1359" s="144"/>
      <c r="N1359" s="8"/>
      <c r="O1359" s="8"/>
      <c r="P1359" s="8"/>
      <c r="Q1359" s="8"/>
      <c r="R1359" s="8"/>
      <c r="S1359" s="8"/>
      <c r="T1359" s="8"/>
      <c r="U1359" s="8"/>
      <c r="V1359" s="8"/>
      <c r="W1359" s="8"/>
      <c r="X1359" s="8"/>
      <c r="Y1359" s="134" t="n">
        <v>0</v>
      </c>
    </row>
    <row r="1360" customFormat="false" ht="15" hidden="false" customHeight="false" outlineLevel="0" collapsed="false">
      <c r="A1360" s="14"/>
      <c r="B1360" s="14"/>
      <c r="C1360" s="14"/>
      <c r="D1360" s="48" t="s">
        <v>327</v>
      </c>
      <c r="E1360" s="14"/>
      <c r="F1360" s="14"/>
      <c r="G1360" s="14"/>
      <c r="H1360" s="14"/>
      <c r="I1360" s="14"/>
      <c r="J1360" s="14"/>
      <c r="K1360" s="14"/>
      <c r="L1360" s="14"/>
      <c r="M1360" s="141"/>
      <c r="N1360" s="14"/>
      <c r="O1360" s="14"/>
      <c r="P1360" s="14"/>
      <c r="Q1360" s="14"/>
      <c r="R1360" s="14"/>
      <c r="S1360" s="14"/>
      <c r="T1360" s="14"/>
      <c r="U1360" s="14"/>
      <c r="V1360" s="14"/>
      <c r="W1360" s="14"/>
      <c r="X1360" s="14"/>
      <c r="Y1360" s="142" t="n">
        <v>282300</v>
      </c>
    </row>
    <row r="1361" customFormat="false" ht="15.75" hidden="false" customHeight="false" outlineLevel="0" collapsed="false">
      <c r="A1361" s="76"/>
      <c r="B1361" s="76"/>
      <c r="C1361" s="76"/>
      <c r="D1361" s="76"/>
      <c r="E1361" s="8"/>
      <c r="F1361" s="8"/>
      <c r="G1361" s="143" t="s">
        <v>538</v>
      </c>
      <c r="H1361" s="8"/>
      <c r="I1361" s="145" t="n">
        <v>43251</v>
      </c>
      <c r="J1361" s="8"/>
      <c r="K1361" s="143" t="s">
        <v>848</v>
      </c>
      <c r="L1361" s="8"/>
      <c r="M1361" s="147" t="s">
        <v>843</v>
      </c>
      <c r="N1361" s="8"/>
      <c r="O1361" s="143" t="s">
        <v>849</v>
      </c>
      <c r="P1361" s="8"/>
      <c r="Q1361" s="143" t="s">
        <v>850</v>
      </c>
      <c r="R1361" s="8"/>
      <c r="S1361" s="143" t="s">
        <v>327</v>
      </c>
      <c r="T1361" s="8"/>
      <c r="U1361" s="135" t="n">
        <v>28230</v>
      </c>
      <c r="V1361" s="8"/>
      <c r="W1361" s="146"/>
      <c r="X1361" s="8"/>
      <c r="Y1361" s="135" t="n">
        <v>310530</v>
      </c>
    </row>
    <row r="1362" customFormat="false" ht="15" hidden="false" customHeight="false" outlineLevel="0" collapsed="false">
      <c r="A1362" s="8"/>
      <c r="B1362" s="8"/>
      <c r="C1362" s="8"/>
      <c r="D1362" s="143" t="s">
        <v>1490</v>
      </c>
      <c r="E1362" s="8"/>
      <c r="F1362" s="8"/>
      <c r="G1362" s="8"/>
      <c r="H1362" s="8"/>
      <c r="I1362" s="8"/>
      <c r="J1362" s="8"/>
      <c r="K1362" s="8"/>
      <c r="L1362" s="8"/>
      <c r="M1362" s="144"/>
      <c r="N1362" s="8"/>
      <c r="O1362" s="8"/>
      <c r="P1362" s="8"/>
      <c r="Q1362" s="8"/>
      <c r="R1362" s="8"/>
      <c r="S1362" s="8"/>
      <c r="T1362" s="8"/>
      <c r="U1362" s="134" t="n">
        <v>28230</v>
      </c>
      <c r="V1362" s="8"/>
      <c r="W1362" s="134" t="n">
        <v>0</v>
      </c>
      <c r="X1362" s="8"/>
      <c r="Y1362" s="134" t="n">
        <v>310530</v>
      </c>
    </row>
    <row r="1363" customFormat="false" ht="15" hidden="false" customHeight="false" outlineLevel="0" collapsed="false">
      <c r="A1363" s="14"/>
      <c r="B1363" s="14"/>
      <c r="C1363" s="14"/>
      <c r="D1363" s="48" t="s">
        <v>1491</v>
      </c>
      <c r="E1363" s="14"/>
      <c r="F1363" s="14"/>
      <c r="G1363" s="14"/>
      <c r="H1363" s="14"/>
      <c r="I1363" s="14"/>
      <c r="J1363" s="14"/>
      <c r="K1363" s="14"/>
      <c r="L1363" s="14"/>
      <c r="M1363" s="141"/>
      <c r="N1363" s="14"/>
      <c r="O1363" s="14"/>
      <c r="P1363" s="14"/>
      <c r="Q1363" s="14"/>
      <c r="R1363" s="14"/>
      <c r="S1363" s="14"/>
      <c r="T1363" s="14"/>
      <c r="U1363" s="14"/>
      <c r="V1363" s="14"/>
      <c r="W1363" s="14"/>
      <c r="X1363" s="14"/>
      <c r="Y1363" s="142" t="n">
        <v>0</v>
      </c>
    </row>
    <row r="1364" customFormat="false" ht="15.75" hidden="false" customHeight="false" outlineLevel="0" collapsed="false">
      <c r="A1364" s="8"/>
      <c r="B1364" s="8"/>
      <c r="C1364" s="8"/>
      <c r="D1364" s="143" t="s">
        <v>1492</v>
      </c>
      <c r="E1364" s="8"/>
      <c r="F1364" s="8"/>
      <c r="G1364" s="8"/>
      <c r="H1364" s="8"/>
      <c r="I1364" s="8"/>
      <c r="J1364" s="8"/>
      <c r="K1364" s="8"/>
      <c r="L1364" s="8"/>
      <c r="M1364" s="144"/>
      <c r="N1364" s="8"/>
      <c r="O1364" s="8"/>
      <c r="P1364" s="8"/>
      <c r="Q1364" s="8"/>
      <c r="R1364" s="8"/>
      <c r="S1364" s="8"/>
      <c r="T1364" s="8"/>
      <c r="U1364" s="146"/>
      <c r="V1364" s="8"/>
      <c r="W1364" s="146"/>
      <c r="X1364" s="8"/>
      <c r="Y1364" s="135" t="n">
        <v>0</v>
      </c>
    </row>
    <row r="1365" customFormat="false" ht="15" hidden="false" customHeight="false" outlineLevel="0" collapsed="false">
      <c r="A1365" s="8"/>
      <c r="B1365" s="8"/>
      <c r="C1365" s="143" t="s">
        <v>328</v>
      </c>
      <c r="D1365" s="8"/>
      <c r="E1365" s="8"/>
      <c r="F1365" s="8"/>
      <c r="G1365" s="8"/>
      <c r="H1365" s="8"/>
      <c r="I1365" s="8"/>
      <c r="J1365" s="8"/>
      <c r="K1365" s="8"/>
      <c r="L1365" s="8"/>
      <c r="M1365" s="144"/>
      <c r="N1365" s="8"/>
      <c r="O1365" s="8"/>
      <c r="P1365" s="8"/>
      <c r="Q1365" s="8"/>
      <c r="R1365" s="8"/>
      <c r="S1365" s="8"/>
      <c r="T1365" s="8"/>
      <c r="U1365" s="134" t="n">
        <v>28230</v>
      </c>
      <c r="V1365" s="8"/>
      <c r="W1365" s="134" t="n">
        <v>0</v>
      </c>
      <c r="X1365" s="8"/>
      <c r="Y1365" s="134" t="n">
        <v>310530</v>
      </c>
    </row>
    <row r="1366" customFormat="false" ht="15" hidden="false" customHeight="false" outlineLevel="0" collapsed="false">
      <c r="A1366" s="14"/>
      <c r="B1366" s="14"/>
      <c r="C1366" s="48" t="s">
        <v>329</v>
      </c>
      <c r="D1366" s="14"/>
      <c r="E1366" s="14"/>
      <c r="F1366" s="14"/>
      <c r="G1366" s="14"/>
      <c r="H1366" s="14"/>
      <c r="I1366" s="14"/>
      <c r="J1366" s="14"/>
      <c r="K1366" s="14"/>
      <c r="L1366" s="14"/>
      <c r="M1366" s="141"/>
      <c r="N1366" s="14"/>
      <c r="O1366" s="14"/>
      <c r="P1366" s="14"/>
      <c r="Q1366" s="14"/>
      <c r="R1366" s="14"/>
      <c r="S1366" s="14"/>
      <c r="T1366" s="14"/>
      <c r="U1366" s="14"/>
      <c r="V1366" s="14"/>
      <c r="W1366" s="14"/>
      <c r="X1366" s="14"/>
      <c r="Y1366" s="142" t="n">
        <v>19278.66</v>
      </c>
    </row>
    <row r="1367" customFormat="false" ht="15" hidden="false" customHeight="false" outlineLevel="0" collapsed="false">
      <c r="A1367" s="14"/>
      <c r="B1367" s="14"/>
      <c r="C1367" s="14"/>
      <c r="D1367" s="48" t="s">
        <v>330</v>
      </c>
      <c r="E1367" s="14"/>
      <c r="F1367" s="14"/>
      <c r="G1367" s="14"/>
      <c r="H1367" s="14"/>
      <c r="I1367" s="14"/>
      <c r="J1367" s="14"/>
      <c r="K1367" s="14"/>
      <c r="L1367" s="14"/>
      <c r="M1367" s="141"/>
      <c r="N1367" s="14"/>
      <c r="O1367" s="14"/>
      <c r="P1367" s="14"/>
      <c r="Q1367" s="14"/>
      <c r="R1367" s="14"/>
      <c r="S1367" s="14"/>
      <c r="T1367" s="14"/>
      <c r="U1367" s="14"/>
      <c r="V1367" s="14"/>
      <c r="W1367" s="14"/>
      <c r="X1367" s="14"/>
      <c r="Y1367" s="142" t="n">
        <v>0</v>
      </c>
    </row>
    <row r="1368" customFormat="false" ht="15" hidden="false" customHeight="false" outlineLevel="0" collapsed="false">
      <c r="A1368" s="8"/>
      <c r="B1368" s="8"/>
      <c r="C1368" s="8"/>
      <c r="D1368" s="143" t="s">
        <v>1493</v>
      </c>
      <c r="E1368" s="8"/>
      <c r="F1368" s="8"/>
      <c r="G1368" s="8"/>
      <c r="H1368" s="8"/>
      <c r="I1368" s="8"/>
      <c r="J1368" s="8"/>
      <c r="K1368" s="8"/>
      <c r="L1368" s="8"/>
      <c r="M1368" s="144"/>
      <c r="N1368" s="8"/>
      <c r="O1368" s="8"/>
      <c r="P1368" s="8"/>
      <c r="Q1368" s="8"/>
      <c r="R1368" s="8"/>
      <c r="S1368" s="8"/>
      <c r="T1368" s="8"/>
      <c r="U1368" s="8"/>
      <c r="V1368" s="8"/>
      <c r="W1368" s="8"/>
      <c r="X1368" s="8"/>
      <c r="Y1368" s="134" t="n">
        <v>0</v>
      </c>
    </row>
    <row r="1369" customFormat="false" ht="15" hidden="false" customHeight="false" outlineLevel="0" collapsed="false">
      <c r="A1369" s="14"/>
      <c r="B1369" s="14"/>
      <c r="C1369" s="14"/>
      <c r="D1369" s="48" t="s">
        <v>331</v>
      </c>
      <c r="E1369" s="14"/>
      <c r="F1369" s="14"/>
      <c r="G1369" s="14"/>
      <c r="H1369" s="14"/>
      <c r="I1369" s="14"/>
      <c r="J1369" s="14"/>
      <c r="K1369" s="14"/>
      <c r="L1369" s="14"/>
      <c r="M1369" s="141"/>
      <c r="N1369" s="14"/>
      <c r="O1369" s="14"/>
      <c r="P1369" s="14"/>
      <c r="Q1369" s="14"/>
      <c r="R1369" s="14"/>
      <c r="S1369" s="14"/>
      <c r="T1369" s="14"/>
      <c r="U1369" s="14"/>
      <c r="V1369" s="14"/>
      <c r="W1369" s="14"/>
      <c r="X1369" s="14"/>
      <c r="Y1369" s="142" t="n">
        <v>0</v>
      </c>
    </row>
    <row r="1370" customFormat="false" ht="15" hidden="false" customHeight="false" outlineLevel="0" collapsed="false">
      <c r="A1370" s="8"/>
      <c r="B1370" s="8"/>
      <c r="C1370" s="8"/>
      <c r="D1370" s="143" t="s">
        <v>1494</v>
      </c>
      <c r="E1370" s="8"/>
      <c r="F1370" s="8"/>
      <c r="G1370" s="8"/>
      <c r="H1370" s="8"/>
      <c r="I1370" s="8"/>
      <c r="J1370" s="8"/>
      <c r="K1370" s="8"/>
      <c r="L1370" s="8"/>
      <c r="M1370" s="144"/>
      <c r="N1370" s="8"/>
      <c r="O1370" s="8"/>
      <c r="P1370" s="8"/>
      <c r="Q1370" s="8"/>
      <c r="R1370" s="8"/>
      <c r="S1370" s="8"/>
      <c r="T1370" s="8"/>
      <c r="U1370" s="8"/>
      <c r="V1370" s="8"/>
      <c r="W1370" s="8"/>
      <c r="X1370" s="8"/>
      <c r="Y1370" s="134" t="n">
        <v>0</v>
      </c>
    </row>
    <row r="1371" customFormat="false" ht="15" hidden="false" customHeight="false" outlineLevel="0" collapsed="false">
      <c r="A1371" s="14"/>
      <c r="B1371" s="14"/>
      <c r="C1371" s="14"/>
      <c r="D1371" s="48" t="s">
        <v>332</v>
      </c>
      <c r="E1371" s="14"/>
      <c r="F1371" s="14"/>
      <c r="G1371" s="14"/>
      <c r="H1371" s="14"/>
      <c r="I1371" s="14"/>
      <c r="J1371" s="14"/>
      <c r="K1371" s="14"/>
      <c r="L1371" s="14"/>
      <c r="M1371" s="141"/>
      <c r="N1371" s="14"/>
      <c r="O1371" s="14"/>
      <c r="P1371" s="14"/>
      <c r="Q1371" s="14"/>
      <c r="R1371" s="14"/>
      <c r="S1371" s="14"/>
      <c r="T1371" s="14"/>
      <c r="U1371" s="14"/>
      <c r="V1371" s="14"/>
      <c r="W1371" s="14"/>
      <c r="X1371" s="14"/>
      <c r="Y1371" s="142" t="n">
        <v>19278.66</v>
      </c>
    </row>
    <row r="1372" customFormat="false" ht="15" hidden="false" customHeight="false" outlineLevel="0" collapsed="false">
      <c r="A1372" s="8"/>
      <c r="B1372" s="8"/>
      <c r="C1372" s="8"/>
      <c r="D1372" s="8"/>
      <c r="E1372" s="8"/>
      <c r="F1372" s="8"/>
      <c r="G1372" s="143" t="s">
        <v>839</v>
      </c>
      <c r="H1372" s="8"/>
      <c r="I1372" s="145" t="n">
        <v>43223</v>
      </c>
      <c r="J1372" s="8"/>
      <c r="K1372" s="143" t="s">
        <v>911</v>
      </c>
      <c r="L1372" s="8"/>
      <c r="M1372" s="144"/>
      <c r="N1372" s="8"/>
      <c r="O1372" s="143" t="s">
        <v>800</v>
      </c>
      <c r="P1372" s="8"/>
      <c r="Q1372" s="143" t="s">
        <v>912</v>
      </c>
      <c r="R1372" s="8"/>
      <c r="S1372" s="143" t="s">
        <v>409</v>
      </c>
      <c r="T1372" s="8"/>
      <c r="U1372" s="134" t="n">
        <v>113.9</v>
      </c>
      <c r="V1372" s="8"/>
      <c r="W1372" s="8"/>
      <c r="X1372" s="8"/>
      <c r="Y1372" s="134" t="n">
        <v>19392.56</v>
      </c>
    </row>
    <row r="1373" customFormat="false" ht="15" hidden="false" customHeight="false" outlineLevel="0" collapsed="false">
      <c r="A1373" s="8"/>
      <c r="B1373" s="8"/>
      <c r="C1373" s="8"/>
      <c r="D1373" s="8"/>
      <c r="E1373" s="8"/>
      <c r="F1373" s="8"/>
      <c r="G1373" s="143" t="s">
        <v>529</v>
      </c>
      <c r="H1373" s="8"/>
      <c r="I1373" s="145" t="n">
        <v>43224</v>
      </c>
      <c r="J1373" s="8"/>
      <c r="K1373" s="143" t="s">
        <v>618</v>
      </c>
      <c r="L1373" s="8"/>
      <c r="M1373" s="144"/>
      <c r="N1373" s="8"/>
      <c r="O1373" s="143" t="s">
        <v>619</v>
      </c>
      <c r="P1373" s="8"/>
      <c r="Q1373" s="143" t="s">
        <v>620</v>
      </c>
      <c r="R1373" s="8"/>
      <c r="S1373" s="143" t="s">
        <v>375</v>
      </c>
      <c r="T1373" s="8"/>
      <c r="U1373" s="134" t="n">
        <v>266</v>
      </c>
      <c r="V1373" s="8"/>
      <c r="W1373" s="8"/>
      <c r="X1373" s="8"/>
      <c r="Y1373" s="134" t="n">
        <v>19658.56</v>
      </c>
    </row>
    <row r="1374" customFormat="false" ht="15" hidden="false" customHeight="false" outlineLevel="0" collapsed="false">
      <c r="A1374" s="8"/>
      <c r="B1374" s="8"/>
      <c r="C1374" s="8"/>
      <c r="D1374" s="8"/>
      <c r="E1374" s="8"/>
      <c r="F1374" s="8"/>
      <c r="G1374" s="143" t="s">
        <v>529</v>
      </c>
      <c r="H1374" s="8"/>
      <c r="I1374" s="145" t="n">
        <v>43224</v>
      </c>
      <c r="J1374" s="8"/>
      <c r="K1374" s="143" t="s">
        <v>618</v>
      </c>
      <c r="L1374" s="8"/>
      <c r="M1374" s="144"/>
      <c r="N1374" s="8"/>
      <c r="O1374" s="143" t="s">
        <v>619</v>
      </c>
      <c r="P1374" s="8"/>
      <c r="Q1374" s="143" t="s">
        <v>620</v>
      </c>
      <c r="R1374" s="8"/>
      <c r="S1374" s="143" t="s">
        <v>375</v>
      </c>
      <c r="T1374" s="8"/>
      <c r="U1374" s="134" t="n">
        <v>211</v>
      </c>
      <c r="V1374" s="8"/>
      <c r="W1374" s="8"/>
      <c r="X1374" s="8"/>
      <c r="Y1374" s="134" t="n">
        <v>19869.56</v>
      </c>
    </row>
    <row r="1375" customFormat="false" ht="15" hidden="false" customHeight="false" outlineLevel="0" collapsed="false">
      <c r="A1375" s="8"/>
      <c r="B1375" s="8"/>
      <c r="C1375" s="8"/>
      <c r="D1375" s="8"/>
      <c r="E1375" s="8"/>
      <c r="F1375" s="8"/>
      <c r="G1375" s="143" t="s">
        <v>529</v>
      </c>
      <c r="H1375" s="8"/>
      <c r="I1375" s="145" t="n">
        <v>43224</v>
      </c>
      <c r="J1375" s="8"/>
      <c r="K1375" s="143" t="s">
        <v>618</v>
      </c>
      <c r="L1375" s="8"/>
      <c r="M1375" s="144"/>
      <c r="N1375" s="8"/>
      <c r="O1375" s="143" t="s">
        <v>619</v>
      </c>
      <c r="P1375" s="8"/>
      <c r="Q1375" s="143" t="s">
        <v>620</v>
      </c>
      <c r="R1375" s="8"/>
      <c r="S1375" s="143" t="s">
        <v>375</v>
      </c>
      <c r="T1375" s="8"/>
      <c r="U1375" s="134" t="n">
        <v>212</v>
      </c>
      <c r="V1375" s="8"/>
      <c r="W1375" s="8"/>
      <c r="X1375" s="8"/>
      <c r="Y1375" s="134" t="n">
        <v>20081.56</v>
      </c>
    </row>
    <row r="1376" customFormat="false" ht="15" hidden="false" customHeight="false" outlineLevel="0" collapsed="false">
      <c r="A1376" s="8"/>
      <c r="B1376" s="8"/>
      <c r="C1376" s="8"/>
      <c r="D1376" s="8"/>
      <c r="E1376" s="8"/>
      <c r="F1376" s="8"/>
      <c r="G1376" s="143" t="s">
        <v>529</v>
      </c>
      <c r="H1376" s="8"/>
      <c r="I1376" s="145" t="n">
        <v>43224</v>
      </c>
      <c r="J1376" s="8"/>
      <c r="K1376" s="143" t="s">
        <v>618</v>
      </c>
      <c r="L1376" s="8"/>
      <c r="M1376" s="144"/>
      <c r="N1376" s="8"/>
      <c r="O1376" s="143" t="s">
        <v>619</v>
      </c>
      <c r="P1376" s="8"/>
      <c r="Q1376" s="143" t="s">
        <v>620</v>
      </c>
      <c r="R1376" s="8"/>
      <c r="S1376" s="143" t="s">
        <v>375</v>
      </c>
      <c r="T1376" s="8"/>
      <c r="U1376" s="134" t="n">
        <v>256</v>
      </c>
      <c r="V1376" s="8"/>
      <c r="W1376" s="8"/>
      <c r="X1376" s="8"/>
      <c r="Y1376" s="134" t="n">
        <v>20337.56</v>
      </c>
    </row>
    <row r="1377" customFormat="false" ht="15" hidden="false" customHeight="false" outlineLevel="0" collapsed="false">
      <c r="A1377" s="8"/>
      <c r="B1377" s="8"/>
      <c r="C1377" s="8"/>
      <c r="D1377" s="8"/>
      <c r="E1377" s="8"/>
      <c r="F1377" s="8"/>
      <c r="G1377" s="143" t="s">
        <v>529</v>
      </c>
      <c r="H1377" s="8"/>
      <c r="I1377" s="145" t="n">
        <v>43224</v>
      </c>
      <c r="J1377" s="8"/>
      <c r="K1377" s="143" t="s">
        <v>618</v>
      </c>
      <c r="L1377" s="8"/>
      <c r="M1377" s="144"/>
      <c r="N1377" s="8"/>
      <c r="O1377" s="143" t="s">
        <v>619</v>
      </c>
      <c r="P1377" s="8"/>
      <c r="Q1377" s="143" t="s">
        <v>620</v>
      </c>
      <c r="R1377" s="8"/>
      <c r="S1377" s="143" t="s">
        <v>375</v>
      </c>
      <c r="T1377" s="8"/>
      <c r="U1377" s="134" t="n">
        <v>304</v>
      </c>
      <c r="V1377" s="8"/>
      <c r="W1377" s="8"/>
      <c r="X1377" s="8"/>
      <c r="Y1377" s="134" t="n">
        <v>20641.56</v>
      </c>
    </row>
    <row r="1378" customFormat="false" ht="15" hidden="false" customHeight="false" outlineLevel="0" collapsed="false">
      <c r="A1378" s="8"/>
      <c r="B1378" s="8"/>
      <c r="C1378" s="8"/>
      <c r="D1378" s="8"/>
      <c r="E1378" s="8"/>
      <c r="F1378" s="8"/>
      <c r="G1378" s="143" t="s">
        <v>529</v>
      </c>
      <c r="H1378" s="8"/>
      <c r="I1378" s="145" t="n">
        <v>43224</v>
      </c>
      <c r="J1378" s="8"/>
      <c r="K1378" s="143" t="s">
        <v>618</v>
      </c>
      <c r="L1378" s="8"/>
      <c r="M1378" s="144"/>
      <c r="N1378" s="8"/>
      <c r="O1378" s="143" t="s">
        <v>619</v>
      </c>
      <c r="P1378" s="8"/>
      <c r="Q1378" s="143" t="s">
        <v>620</v>
      </c>
      <c r="R1378" s="8"/>
      <c r="S1378" s="143" t="s">
        <v>375</v>
      </c>
      <c r="T1378" s="8"/>
      <c r="U1378" s="134" t="n">
        <v>211</v>
      </c>
      <c r="V1378" s="8"/>
      <c r="W1378" s="8"/>
      <c r="X1378" s="8"/>
      <c r="Y1378" s="134" t="n">
        <v>20852.56</v>
      </c>
    </row>
    <row r="1379" customFormat="false" ht="15" hidden="false" customHeight="false" outlineLevel="0" collapsed="false">
      <c r="A1379" s="8"/>
      <c r="B1379" s="8"/>
      <c r="C1379" s="8"/>
      <c r="D1379" s="8"/>
      <c r="E1379" s="8"/>
      <c r="F1379" s="8"/>
      <c r="G1379" s="143" t="s">
        <v>839</v>
      </c>
      <c r="H1379" s="8"/>
      <c r="I1379" s="145" t="n">
        <v>43234</v>
      </c>
      <c r="J1379" s="8"/>
      <c r="K1379" s="143" t="s">
        <v>953</v>
      </c>
      <c r="L1379" s="8"/>
      <c r="M1379" s="144"/>
      <c r="N1379" s="8"/>
      <c r="O1379" s="143" t="s">
        <v>800</v>
      </c>
      <c r="P1379" s="8"/>
      <c r="Q1379" s="143" t="s">
        <v>954</v>
      </c>
      <c r="R1379" s="8"/>
      <c r="S1379" s="143" t="s">
        <v>409</v>
      </c>
      <c r="T1379" s="8"/>
      <c r="U1379" s="134" t="n">
        <v>237</v>
      </c>
      <c r="V1379" s="8"/>
      <c r="W1379" s="8"/>
      <c r="X1379" s="8"/>
      <c r="Y1379" s="134" t="n">
        <v>21089.56</v>
      </c>
    </row>
    <row r="1380" customFormat="false" ht="15.75" hidden="false" customHeight="false" outlineLevel="0" collapsed="false">
      <c r="A1380" s="8"/>
      <c r="B1380" s="8"/>
      <c r="C1380" s="8"/>
      <c r="D1380" s="8"/>
      <c r="E1380" s="8"/>
      <c r="F1380" s="8"/>
      <c r="G1380" s="143" t="s">
        <v>839</v>
      </c>
      <c r="H1380" s="8"/>
      <c r="I1380" s="145" t="n">
        <v>43239</v>
      </c>
      <c r="J1380" s="8"/>
      <c r="K1380" s="143" t="s">
        <v>978</v>
      </c>
      <c r="L1380" s="8"/>
      <c r="M1380" s="144"/>
      <c r="N1380" s="8"/>
      <c r="O1380" s="143" t="s">
        <v>800</v>
      </c>
      <c r="P1380" s="8"/>
      <c r="Q1380" s="143" t="s">
        <v>1495</v>
      </c>
      <c r="R1380" s="8"/>
      <c r="S1380" s="143" t="s">
        <v>409</v>
      </c>
      <c r="T1380" s="8"/>
      <c r="U1380" s="135" t="n">
        <v>113.9</v>
      </c>
      <c r="V1380" s="8"/>
      <c r="W1380" s="146"/>
      <c r="X1380" s="8"/>
      <c r="Y1380" s="135" t="n">
        <v>21203.46</v>
      </c>
    </row>
    <row r="1381" customFormat="false" ht="15" hidden="false" customHeight="false" outlineLevel="0" collapsed="false">
      <c r="A1381" s="8"/>
      <c r="B1381" s="8"/>
      <c r="C1381" s="8"/>
      <c r="D1381" s="143" t="s">
        <v>1496</v>
      </c>
      <c r="E1381" s="8"/>
      <c r="F1381" s="8"/>
      <c r="G1381" s="8"/>
      <c r="H1381" s="8"/>
      <c r="I1381" s="8"/>
      <c r="J1381" s="8"/>
      <c r="K1381" s="8"/>
      <c r="L1381" s="8"/>
      <c r="M1381" s="144"/>
      <c r="N1381" s="8"/>
      <c r="O1381" s="8"/>
      <c r="P1381" s="8"/>
      <c r="Q1381" s="8"/>
      <c r="R1381" s="8"/>
      <c r="S1381" s="8"/>
      <c r="T1381" s="8"/>
      <c r="U1381" s="134" t="n">
        <v>1924.8</v>
      </c>
      <c r="V1381" s="8"/>
      <c r="W1381" s="134" t="n">
        <v>0</v>
      </c>
      <c r="X1381" s="8"/>
      <c r="Y1381" s="134" t="n">
        <v>21203.46</v>
      </c>
    </row>
    <row r="1382" customFormat="false" ht="15" hidden="false" customHeight="false" outlineLevel="0" collapsed="false">
      <c r="A1382" s="14"/>
      <c r="B1382" s="14"/>
      <c r="C1382" s="14"/>
      <c r="D1382" s="48" t="s">
        <v>1497</v>
      </c>
      <c r="E1382" s="14"/>
      <c r="F1382" s="14"/>
      <c r="G1382" s="14"/>
      <c r="H1382" s="14"/>
      <c r="I1382" s="14"/>
      <c r="J1382" s="14"/>
      <c r="K1382" s="14"/>
      <c r="L1382" s="14"/>
      <c r="M1382" s="141"/>
      <c r="N1382" s="14"/>
      <c r="O1382" s="14"/>
      <c r="P1382" s="14"/>
      <c r="Q1382" s="14"/>
      <c r="R1382" s="14"/>
      <c r="S1382" s="14"/>
      <c r="T1382" s="14"/>
      <c r="U1382" s="14"/>
      <c r="V1382" s="14"/>
      <c r="W1382" s="14"/>
      <c r="X1382" s="14"/>
      <c r="Y1382" s="142" t="n">
        <v>0</v>
      </c>
    </row>
    <row r="1383" customFormat="false" ht="15.75" hidden="false" customHeight="false" outlineLevel="0" collapsed="false">
      <c r="A1383" s="8"/>
      <c r="B1383" s="8"/>
      <c r="C1383" s="8"/>
      <c r="D1383" s="143" t="s">
        <v>1498</v>
      </c>
      <c r="E1383" s="8"/>
      <c r="F1383" s="8"/>
      <c r="G1383" s="8"/>
      <c r="H1383" s="8"/>
      <c r="I1383" s="8"/>
      <c r="J1383" s="8"/>
      <c r="K1383" s="8"/>
      <c r="L1383" s="8"/>
      <c r="M1383" s="144"/>
      <c r="N1383" s="8"/>
      <c r="O1383" s="8"/>
      <c r="P1383" s="8"/>
      <c r="Q1383" s="8"/>
      <c r="R1383" s="8"/>
      <c r="S1383" s="8"/>
      <c r="T1383" s="8"/>
      <c r="U1383" s="146"/>
      <c r="V1383" s="8"/>
      <c r="W1383" s="146"/>
      <c r="X1383" s="8"/>
      <c r="Y1383" s="135" t="n">
        <v>0</v>
      </c>
    </row>
    <row r="1384" customFormat="false" ht="15" hidden="false" customHeight="false" outlineLevel="0" collapsed="false">
      <c r="A1384" s="8"/>
      <c r="B1384" s="8"/>
      <c r="C1384" s="143" t="s">
        <v>334</v>
      </c>
      <c r="D1384" s="8"/>
      <c r="E1384" s="8"/>
      <c r="F1384" s="8"/>
      <c r="G1384" s="8"/>
      <c r="H1384" s="8"/>
      <c r="I1384" s="8"/>
      <c r="J1384" s="8"/>
      <c r="K1384" s="8"/>
      <c r="L1384" s="8"/>
      <c r="M1384" s="144"/>
      <c r="N1384" s="8"/>
      <c r="O1384" s="8"/>
      <c r="P1384" s="8"/>
      <c r="Q1384" s="8"/>
      <c r="R1384" s="8"/>
      <c r="S1384" s="8"/>
      <c r="T1384" s="8"/>
      <c r="U1384" s="134" t="n">
        <v>1924.8</v>
      </c>
      <c r="V1384" s="8"/>
      <c r="W1384" s="134" t="n">
        <v>0</v>
      </c>
      <c r="X1384" s="8"/>
      <c r="Y1384" s="134" t="n">
        <v>21203.46</v>
      </c>
    </row>
    <row r="1385" customFormat="false" ht="15" hidden="false" customHeight="false" outlineLevel="0" collapsed="false">
      <c r="A1385" s="14"/>
      <c r="B1385" s="14"/>
      <c r="C1385" s="48" t="s">
        <v>1499</v>
      </c>
      <c r="D1385" s="14"/>
      <c r="E1385" s="14"/>
      <c r="F1385" s="14"/>
      <c r="G1385" s="14"/>
      <c r="H1385" s="14"/>
      <c r="I1385" s="14"/>
      <c r="J1385" s="14"/>
      <c r="K1385" s="14"/>
      <c r="L1385" s="14"/>
      <c r="M1385" s="141"/>
      <c r="N1385" s="14"/>
      <c r="O1385" s="14"/>
      <c r="P1385" s="14"/>
      <c r="Q1385" s="14"/>
      <c r="R1385" s="14"/>
      <c r="S1385" s="14"/>
      <c r="T1385" s="14"/>
      <c r="U1385" s="14"/>
      <c r="V1385" s="14"/>
      <c r="W1385" s="14"/>
      <c r="X1385" s="14"/>
      <c r="Y1385" s="142" t="n">
        <v>0</v>
      </c>
    </row>
    <row r="1386" customFormat="false" ht="15" hidden="false" customHeight="false" outlineLevel="0" collapsed="false">
      <c r="A1386" s="8"/>
      <c r="B1386" s="8"/>
      <c r="C1386" s="143" t="s">
        <v>1500</v>
      </c>
      <c r="D1386" s="8"/>
      <c r="E1386" s="8"/>
      <c r="F1386" s="8"/>
      <c r="G1386" s="8"/>
      <c r="H1386" s="8"/>
      <c r="I1386" s="8"/>
      <c r="J1386" s="8"/>
      <c r="K1386" s="8"/>
      <c r="L1386" s="8"/>
      <c r="M1386" s="144"/>
      <c r="N1386" s="8"/>
      <c r="O1386" s="8"/>
      <c r="P1386" s="8"/>
      <c r="Q1386" s="8"/>
      <c r="R1386" s="8"/>
      <c r="S1386" s="8"/>
      <c r="T1386" s="8"/>
      <c r="U1386" s="8"/>
      <c r="V1386" s="8"/>
      <c r="W1386" s="8"/>
      <c r="X1386" s="8"/>
      <c r="Y1386" s="134" t="n">
        <v>0</v>
      </c>
    </row>
    <row r="1387" customFormat="false" ht="15" hidden="false" customHeight="false" outlineLevel="0" collapsed="false">
      <c r="A1387" s="14"/>
      <c r="B1387" s="14"/>
      <c r="C1387" s="48" t="s">
        <v>335</v>
      </c>
      <c r="D1387" s="14"/>
      <c r="E1387" s="14"/>
      <c r="F1387" s="14"/>
      <c r="G1387" s="14"/>
      <c r="H1387" s="14"/>
      <c r="I1387" s="14"/>
      <c r="J1387" s="14"/>
      <c r="K1387" s="14"/>
      <c r="L1387" s="14"/>
      <c r="M1387" s="141"/>
      <c r="N1387" s="14"/>
      <c r="O1387" s="14"/>
      <c r="P1387" s="14"/>
      <c r="Q1387" s="14"/>
      <c r="R1387" s="14"/>
      <c r="S1387" s="14"/>
      <c r="T1387" s="14"/>
      <c r="U1387" s="14"/>
      <c r="V1387" s="14"/>
      <c r="W1387" s="14"/>
      <c r="X1387" s="14"/>
      <c r="Y1387" s="142" t="n">
        <v>15187</v>
      </c>
    </row>
    <row r="1388" customFormat="false" ht="15.75" hidden="false" customHeight="false" outlineLevel="0" collapsed="false">
      <c r="A1388" s="76"/>
      <c r="B1388" s="76"/>
      <c r="C1388" s="76"/>
      <c r="D1388" s="76"/>
      <c r="E1388" s="8"/>
      <c r="F1388" s="8"/>
      <c r="G1388" s="143" t="s">
        <v>538</v>
      </c>
      <c r="H1388" s="8"/>
      <c r="I1388" s="145" t="n">
        <v>43251</v>
      </c>
      <c r="J1388" s="8"/>
      <c r="K1388" s="143" t="s">
        <v>851</v>
      </c>
      <c r="L1388" s="8"/>
      <c r="M1388" s="147" t="s">
        <v>843</v>
      </c>
      <c r="N1388" s="8"/>
      <c r="O1388" s="143" t="s">
        <v>852</v>
      </c>
      <c r="P1388" s="8"/>
      <c r="Q1388" s="143" t="s">
        <v>853</v>
      </c>
      <c r="R1388" s="8"/>
      <c r="S1388" s="143" t="s">
        <v>392</v>
      </c>
      <c r="T1388" s="8"/>
      <c r="U1388" s="135" t="n">
        <v>1468</v>
      </c>
      <c r="V1388" s="8"/>
      <c r="W1388" s="146"/>
      <c r="X1388" s="8"/>
      <c r="Y1388" s="135" t="n">
        <v>16655</v>
      </c>
    </row>
    <row r="1389" customFormat="false" ht="15" hidden="false" customHeight="false" outlineLevel="0" collapsed="false">
      <c r="A1389" s="8"/>
      <c r="B1389" s="8"/>
      <c r="C1389" s="143" t="s">
        <v>1501</v>
      </c>
      <c r="D1389" s="8"/>
      <c r="E1389" s="8"/>
      <c r="F1389" s="8"/>
      <c r="G1389" s="8"/>
      <c r="H1389" s="8"/>
      <c r="I1389" s="8"/>
      <c r="J1389" s="8"/>
      <c r="K1389" s="8"/>
      <c r="L1389" s="8"/>
      <c r="M1389" s="144"/>
      <c r="N1389" s="8"/>
      <c r="O1389" s="8"/>
      <c r="P1389" s="8"/>
      <c r="Q1389" s="8"/>
      <c r="R1389" s="8"/>
      <c r="S1389" s="8"/>
      <c r="T1389" s="8"/>
      <c r="U1389" s="134" t="n">
        <v>1468</v>
      </c>
      <c r="V1389" s="8"/>
      <c r="W1389" s="134" t="n">
        <v>0</v>
      </c>
      <c r="X1389" s="8"/>
      <c r="Y1389" s="134" t="n">
        <v>16655</v>
      </c>
    </row>
    <row r="1390" customFormat="false" ht="15" hidden="false" customHeight="false" outlineLevel="0" collapsed="false">
      <c r="A1390" s="14"/>
      <c r="B1390" s="14"/>
      <c r="C1390" s="48" t="s">
        <v>336</v>
      </c>
      <c r="D1390" s="14"/>
      <c r="E1390" s="14"/>
      <c r="F1390" s="14"/>
      <c r="G1390" s="14"/>
      <c r="H1390" s="14"/>
      <c r="I1390" s="14"/>
      <c r="J1390" s="14"/>
      <c r="K1390" s="14"/>
      <c r="L1390" s="14"/>
      <c r="M1390" s="141"/>
      <c r="N1390" s="14"/>
      <c r="O1390" s="14"/>
      <c r="P1390" s="14"/>
      <c r="Q1390" s="14"/>
      <c r="R1390" s="14"/>
      <c r="S1390" s="14"/>
      <c r="T1390" s="14"/>
      <c r="U1390" s="14"/>
      <c r="V1390" s="14"/>
      <c r="W1390" s="14"/>
      <c r="X1390" s="14"/>
      <c r="Y1390" s="142" t="n">
        <v>11496.21</v>
      </c>
    </row>
    <row r="1391" customFormat="false" ht="15" hidden="false" customHeight="false" outlineLevel="0" collapsed="false">
      <c r="A1391" s="8"/>
      <c r="B1391" s="8"/>
      <c r="C1391" s="8"/>
      <c r="D1391" s="8"/>
      <c r="E1391" s="8"/>
      <c r="F1391" s="8"/>
      <c r="G1391" s="143" t="s">
        <v>839</v>
      </c>
      <c r="H1391" s="8"/>
      <c r="I1391" s="145" t="n">
        <v>43222</v>
      </c>
      <c r="J1391" s="8"/>
      <c r="K1391" s="143" t="s">
        <v>906</v>
      </c>
      <c r="L1391" s="8"/>
      <c r="M1391" s="144"/>
      <c r="N1391" s="8"/>
      <c r="O1391" s="143" t="s">
        <v>580</v>
      </c>
      <c r="P1391" s="8"/>
      <c r="Q1391" s="143" t="s">
        <v>1502</v>
      </c>
      <c r="R1391" s="8"/>
      <c r="S1391" s="143" t="s">
        <v>409</v>
      </c>
      <c r="T1391" s="8"/>
      <c r="U1391" s="134" t="n">
        <v>61.33</v>
      </c>
      <c r="V1391" s="8"/>
      <c r="W1391" s="8"/>
      <c r="X1391" s="8"/>
      <c r="Y1391" s="134" t="n">
        <v>11557.54</v>
      </c>
    </row>
    <row r="1392" customFormat="false" ht="15" hidden="false" customHeight="false" outlineLevel="0" collapsed="false">
      <c r="A1392" s="8"/>
      <c r="B1392" s="8"/>
      <c r="C1392" s="8"/>
      <c r="D1392" s="8"/>
      <c r="E1392" s="8"/>
      <c r="F1392" s="8"/>
      <c r="G1392" s="143" t="s">
        <v>839</v>
      </c>
      <c r="H1392" s="8"/>
      <c r="I1392" s="145" t="n">
        <v>43239</v>
      </c>
      <c r="J1392" s="8"/>
      <c r="K1392" s="143" t="s">
        <v>980</v>
      </c>
      <c r="L1392" s="8"/>
      <c r="M1392" s="144"/>
      <c r="N1392" s="8"/>
      <c r="O1392" s="143" t="s">
        <v>486</v>
      </c>
      <c r="P1392" s="8"/>
      <c r="Q1392" s="143" t="s">
        <v>981</v>
      </c>
      <c r="R1392" s="8"/>
      <c r="S1392" s="143" t="s">
        <v>409</v>
      </c>
      <c r="T1392" s="8"/>
      <c r="U1392" s="134" t="n">
        <v>444.9</v>
      </c>
      <c r="V1392" s="8"/>
      <c r="W1392" s="8"/>
      <c r="X1392" s="8"/>
      <c r="Y1392" s="134" t="n">
        <v>12002.44</v>
      </c>
    </row>
    <row r="1393" customFormat="false" ht="15.75" hidden="false" customHeight="false" outlineLevel="0" collapsed="false">
      <c r="A1393" s="8"/>
      <c r="B1393" s="8"/>
      <c r="C1393" s="8"/>
      <c r="D1393" s="8"/>
      <c r="E1393" s="8"/>
      <c r="F1393" s="8"/>
      <c r="G1393" s="143" t="s">
        <v>839</v>
      </c>
      <c r="H1393" s="8"/>
      <c r="I1393" s="145" t="n">
        <v>43243</v>
      </c>
      <c r="J1393" s="8"/>
      <c r="K1393" s="143" t="s">
        <v>1000</v>
      </c>
      <c r="L1393" s="8"/>
      <c r="M1393" s="144"/>
      <c r="N1393" s="8"/>
      <c r="O1393" s="143" t="s">
        <v>485</v>
      </c>
      <c r="P1393" s="8"/>
      <c r="Q1393" s="143" t="s">
        <v>1503</v>
      </c>
      <c r="R1393" s="8"/>
      <c r="S1393" s="143" t="s">
        <v>409</v>
      </c>
      <c r="T1393" s="8"/>
      <c r="U1393" s="135" t="n">
        <v>277.73</v>
      </c>
      <c r="V1393" s="8"/>
      <c r="W1393" s="146"/>
      <c r="X1393" s="8"/>
      <c r="Y1393" s="135" t="n">
        <v>12280.17</v>
      </c>
    </row>
    <row r="1394" customFormat="false" ht="15" hidden="false" customHeight="false" outlineLevel="0" collapsed="false">
      <c r="A1394" s="8"/>
      <c r="B1394" s="8"/>
      <c r="C1394" s="143" t="s">
        <v>1504</v>
      </c>
      <c r="D1394" s="8"/>
      <c r="E1394" s="8"/>
      <c r="F1394" s="8"/>
      <c r="G1394" s="8"/>
      <c r="H1394" s="8"/>
      <c r="I1394" s="8"/>
      <c r="J1394" s="8"/>
      <c r="K1394" s="8"/>
      <c r="L1394" s="8"/>
      <c r="M1394" s="144"/>
      <c r="N1394" s="8"/>
      <c r="O1394" s="8"/>
      <c r="P1394" s="8"/>
      <c r="Q1394" s="8"/>
      <c r="R1394" s="8"/>
      <c r="S1394" s="8"/>
      <c r="T1394" s="8"/>
      <c r="U1394" s="134" t="n">
        <v>783.96</v>
      </c>
      <c r="V1394" s="8"/>
      <c r="W1394" s="134" t="n">
        <v>0</v>
      </c>
      <c r="X1394" s="8"/>
      <c r="Y1394" s="134" t="n">
        <v>12280.17</v>
      </c>
    </row>
    <row r="1395" customFormat="false" ht="15" hidden="false" customHeight="false" outlineLevel="0" collapsed="false">
      <c r="A1395" s="14"/>
      <c r="B1395" s="14"/>
      <c r="C1395" s="48" t="s">
        <v>338</v>
      </c>
      <c r="D1395" s="14"/>
      <c r="E1395" s="14"/>
      <c r="F1395" s="14"/>
      <c r="G1395" s="14"/>
      <c r="H1395" s="14"/>
      <c r="I1395" s="14"/>
      <c r="J1395" s="14"/>
      <c r="K1395" s="14"/>
      <c r="L1395" s="14"/>
      <c r="M1395" s="141"/>
      <c r="N1395" s="14"/>
      <c r="O1395" s="14"/>
      <c r="P1395" s="14"/>
      <c r="Q1395" s="14"/>
      <c r="R1395" s="14"/>
      <c r="S1395" s="14"/>
      <c r="T1395" s="14"/>
      <c r="U1395" s="14"/>
      <c r="V1395" s="14"/>
      <c r="W1395" s="14"/>
      <c r="X1395" s="14"/>
      <c r="Y1395" s="142" t="n">
        <v>9371.04</v>
      </c>
    </row>
    <row r="1396" customFormat="false" ht="15" hidden="false" customHeight="false" outlineLevel="0" collapsed="false">
      <c r="A1396" s="8"/>
      <c r="B1396" s="8"/>
      <c r="C1396" s="8"/>
      <c r="D1396" s="8"/>
      <c r="E1396" s="8"/>
      <c r="F1396" s="8"/>
      <c r="G1396" s="143" t="s">
        <v>839</v>
      </c>
      <c r="H1396" s="8"/>
      <c r="I1396" s="145" t="n">
        <v>43223</v>
      </c>
      <c r="J1396" s="8"/>
      <c r="K1396" s="143" t="s">
        <v>739</v>
      </c>
      <c r="L1396" s="8"/>
      <c r="M1396" s="144"/>
      <c r="N1396" s="8"/>
      <c r="O1396" s="143" t="s">
        <v>763</v>
      </c>
      <c r="P1396" s="8"/>
      <c r="Q1396" s="143" t="s">
        <v>1505</v>
      </c>
      <c r="R1396" s="8"/>
      <c r="S1396" s="143" t="s">
        <v>409</v>
      </c>
      <c r="T1396" s="8"/>
      <c r="U1396" s="134" t="n">
        <v>210</v>
      </c>
      <c r="V1396" s="8"/>
      <c r="W1396" s="8"/>
      <c r="X1396" s="8"/>
      <c r="Y1396" s="134" t="n">
        <v>9581.04</v>
      </c>
    </row>
    <row r="1397" customFormat="false" ht="15.75" hidden="false" customHeight="false" outlineLevel="0" collapsed="false">
      <c r="A1397" s="8"/>
      <c r="B1397" s="8"/>
      <c r="C1397" s="8"/>
      <c r="D1397" s="8"/>
      <c r="E1397" s="8"/>
      <c r="F1397" s="8"/>
      <c r="G1397" s="143" t="s">
        <v>839</v>
      </c>
      <c r="H1397" s="8"/>
      <c r="I1397" s="145" t="n">
        <v>43240</v>
      </c>
      <c r="J1397" s="8"/>
      <c r="K1397" s="143" t="s">
        <v>982</v>
      </c>
      <c r="L1397" s="8"/>
      <c r="M1397" s="144"/>
      <c r="N1397" s="8"/>
      <c r="O1397" s="143" t="s">
        <v>763</v>
      </c>
      <c r="P1397" s="8"/>
      <c r="Q1397" s="143" t="s">
        <v>1505</v>
      </c>
      <c r="R1397" s="8"/>
      <c r="S1397" s="143" t="s">
        <v>409</v>
      </c>
      <c r="T1397" s="8"/>
      <c r="U1397" s="135" t="n">
        <v>149</v>
      </c>
      <c r="V1397" s="8"/>
      <c r="W1397" s="146"/>
      <c r="X1397" s="8"/>
      <c r="Y1397" s="135" t="n">
        <v>9730.04</v>
      </c>
    </row>
    <row r="1398" customFormat="false" ht="15" hidden="false" customHeight="false" outlineLevel="0" collapsed="false">
      <c r="A1398" s="8"/>
      <c r="B1398" s="8"/>
      <c r="C1398" s="143" t="s">
        <v>1506</v>
      </c>
      <c r="D1398" s="8"/>
      <c r="E1398" s="8"/>
      <c r="F1398" s="8"/>
      <c r="G1398" s="8"/>
      <c r="H1398" s="8"/>
      <c r="I1398" s="8"/>
      <c r="J1398" s="8"/>
      <c r="K1398" s="8"/>
      <c r="L1398" s="8"/>
      <c r="M1398" s="144"/>
      <c r="N1398" s="8"/>
      <c r="O1398" s="8"/>
      <c r="P1398" s="8"/>
      <c r="Q1398" s="8"/>
      <c r="R1398" s="8"/>
      <c r="S1398" s="8"/>
      <c r="T1398" s="8"/>
      <c r="U1398" s="134" t="n">
        <v>359</v>
      </c>
      <c r="V1398" s="8"/>
      <c r="W1398" s="134" t="n">
        <v>0</v>
      </c>
      <c r="X1398" s="8"/>
      <c r="Y1398" s="134" t="n">
        <v>9730.04</v>
      </c>
    </row>
    <row r="1399" customFormat="false" ht="15" hidden="false" customHeight="false" outlineLevel="0" collapsed="false">
      <c r="A1399" s="14"/>
      <c r="B1399" s="14"/>
      <c r="C1399" s="48" t="s">
        <v>339</v>
      </c>
      <c r="D1399" s="14"/>
      <c r="E1399" s="14"/>
      <c r="F1399" s="14"/>
      <c r="G1399" s="14"/>
      <c r="H1399" s="14"/>
      <c r="I1399" s="14"/>
      <c r="J1399" s="14"/>
      <c r="K1399" s="14"/>
      <c r="L1399" s="14"/>
      <c r="M1399" s="141"/>
      <c r="N1399" s="14"/>
      <c r="O1399" s="14"/>
      <c r="P1399" s="14"/>
      <c r="Q1399" s="14"/>
      <c r="R1399" s="14"/>
      <c r="S1399" s="14"/>
      <c r="T1399" s="14"/>
      <c r="U1399" s="14"/>
      <c r="V1399" s="14"/>
      <c r="W1399" s="14"/>
      <c r="X1399" s="14"/>
      <c r="Y1399" s="142" t="n">
        <v>0</v>
      </c>
    </row>
    <row r="1400" customFormat="false" ht="15" hidden="false" customHeight="false" outlineLevel="0" collapsed="false">
      <c r="A1400" s="8"/>
      <c r="B1400" s="8"/>
      <c r="C1400" s="143" t="s">
        <v>1507</v>
      </c>
      <c r="D1400" s="8"/>
      <c r="E1400" s="8"/>
      <c r="F1400" s="8"/>
      <c r="G1400" s="8"/>
      <c r="H1400" s="8"/>
      <c r="I1400" s="8"/>
      <c r="J1400" s="8"/>
      <c r="K1400" s="8"/>
      <c r="L1400" s="8"/>
      <c r="M1400" s="144"/>
      <c r="N1400" s="8"/>
      <c r="O1400" s="8"/>
      <c r="P1400" s="8"/>
      <c r="Q1400" s="8"/>
      <c r="R1400" s="8"/>
      <c r="S1400" s="8"/>
      <c r="T1400" s="8"/>
      <c r="U1400" s="8"/>
      <c r="V1400" s="8"/>
      <c r="W1400" s="8"/>
      <c r="X1400" s="8"/>
      <c r="Y1400" s="134" t="n">
        <v>0</v>
      </c>
    </row>
    <row r="1401" customFormat="false" ht="15" hidden="false" customHeight="false" outlineLevel="0" collapsed="false">
      <c r="A1401" s="14"/>
      <c r="B1401" s="14"/>
      <c r="C1401" s="48" t="s">
        <v>340</v>
      </c>
      <c r="D1401" s="14"/>
      <c r="E1401" s="14"/>
      <c r="F1401" s="14"/>
      <c r="G1401" s="14"/>
      <c r="H1401" s="14"/>
      <c r="I1401" s="14"/>
      <c r="J1401" s="14"/>
      <c r="K1401" s="14"/>
      <c r="L1401" s="14"/>
      <c r="M1401" s="141"/>
      <c r="N1401" s="14"/>
      <c r="O1401" s="14"/>
      <c r="P1401" s="14"/>
      <c r="Q1401" s="14"/>
      <c r="R1401" s="14"/>
      <c r="S1401" s="14"/>
      <c r="T1401" s="14"/>
      <c r="U1401" s="14"/>
      <c r="V1401" s="14"/>
      <c r="W1401" s="14"/>
      <c r="X1401" s="14"/>
      <c r="Y1401" s="142" t="n">
        <v>3537.42</v>
      </c>
    </row>
    <row r="1402" customFormat="false" ht="15" hidden="false" customHeight="false" outlineLevel="0" collapsed="false">
      <c r="A1402" s="14"/>
      <c r="B1402" s="14"/>
      <c r="C1402" s="14"/>
      <c r="D1402" s="48" t="s">
        <v>1508</v>
      </c>
      <c r="E1402" s="14"/>
      <c r="F1402" s="14"/>
      <c r="G1402" s="14"/>
      <c r="H1402" s="14"/>
      <c r="I1402" s="14"/>
      <c r="J1402" s="14"/>
      <c r="K1402" s="14"/>
      <c r="L1402" s="14"/>
      <c r="M1402" s="141"/>
      <c r="N1402" s="14"/>
      <c r="O1402" s="14"/>
      <c r="P1402" s="14"/>
      <c r="Q1402" s="14"/>
      <c r="R1402" s="14"/>
      <c r="S1402" s="14"/>
      <c r="T1402" s="14"/>
      <c r="U1402" s="14"/>
      <c r="V1402" s="14"/>
      <c r="W1402" s="14"/>
      <c r="X1402" s="14"/>
      <c r="Y1402" s="142" t="n">
        <v>0</v>
      </c>
    </row>
    <row r="1403" customFormat="false" ht="15" hidden="false" customHeight="false" outlineLevel="0" collapsed="false">
      <c r="A1403" s="8"/>
      <c r="B1403" s="8"/>
      <c r="C1403" s="8"/>
      <c r="D1403" s="143" t="s">
        <v>1509</v>
      </c>
      <c r="E1403" s="8"/>
      <c r="F1403" s="8"/>
      <c r="G1403" s="8"/>
      <c r="H1403" s="8"/>
      <c r="I1403" s="8"/>
      <c r="J1403" s="8"/>
      <c r="K1403" s="8"/>
      <c r="L1403" s="8"/>
      <c r="M1403" s="144"/>
      <c r="N1403" s="8"/>
      <c r="O1403" s="8"/>
      <c r="P1403" s="8"/>
      <c r="Q1403" s="8"/>
      <c r="R1403" s="8"/>
      <c r="S1403" s="8"/>
      <c r="T1403" s="8"/>
      <c r="U1403" s="8"/>
      <c r="V1403" s="8"/>
      <c r="W1403" s="8"/>
      <c r="X1403" s="8"/>
      <c r="Y1403" s="134" t="n">
        <v>0</v>
      </c>
    </row>
    <row r="1404" customFormat="false" ht="15" hidden="false" customHeight="false" outlineLevel="0" collapsed="false">
      <c r="A1404" s="14"/>
      <c r="B1404" s="14"/>
      <c r="C1404" s="14"/>
      <c r="D1404" s="48" t="s">
        <v>1510</v>
      </c>
      <c r="E1404" s="14"/>
      <c r="F1404" s="14"/>
      <c r="G1404" s="14"/>
      <c r="H1404" s="14"/>
      <c r="I1404" s="14"/>
      <c r="J1404" s="14"/>
      <c r="K1404" s="14"/>
      <c r="L1404" s="14"/>
      <c r="M1404" s="141"/>
      <c r="N1404" s="14"/>
      <c r="O1404" s="14"/>
      <c r="P1404" s="14"/>
      <c r="Q1404" s="14"/>
      <c r="R1404" s="14"/>
      <c r="S1404" s="14"/>
      <c r="T1404" s="14"/>
      <c r="U1404" s="14"/>
      <c r="V1404" s="14"/>
      <c r="W1404" s="14"/>
      <c r="X1404" s="14"/>
      <c r="Y1404" s="142" t="n">
        <v>3537.42</v>
      </c>
    </row>
    <row r="1405" customFormat="false" ht="15.75" hidden="false" customHeight="false" outlineLevel="0" collapsed="false">
      <c r="A1405" s="76"/>
      <c r="B1405" s="76"/>
      <c r="C1405" s="76"/>
      <c r="D1405" s="76"/>
      <c r="E1405" s="8"/>
      <c r="F1405" s="8"/>
      <c r="G1405" s="143" t="s">
        <v>839</v>
      </c>
      <c r="H1405" s="8"/>
      <c r="I1405" s="145" t="n">
        <v>43249</v>
      </c>
      <c r="J1405" s="8"/>
      <c r="K1405" s="143" t="s">
        <v>1017</v>
      </c>
      <c r="L1405" s="8"/>
      <c r="M1405" s="144"/>
      <c r="N1405" s="8"/>
      <c r="O1405" s="143" t="s">
        <v>489</v>
      </c>
      <c r="P1405" s="8"/>
      <c r="Q1405" s="143" t="s">
        <v>1018</v>
      </c>
      <c r="R1405" s="8"/>
      <c r="S1405" s="143" t="s">
        <v>409</v>
      </c>
      <c r="T1405" s="8"/>
      <c r="U1405" s="134" t="n">
        <v>292.85</v>
      </c>
      <c r="V1405" s="8"/>
      <c r="W1405" s="8"/>
      <c r="X1405" s="8"/>
      <c r="Y1405" s="134" t="n">
        <v>3830.27</v>
      </c>
    </row>
    <row r="1406" customFormat="false" ht="15.75" hidden="false" customHeight="false" outlineLevel="0" collapsed="false">
      <c r="A1406" s="8"/>
      <c r="B1406" s="8"/>
      <c r="C1406" s="8"/>
      <c r="D1406" s="143" t="s">
        <v>1511</v>
      </c>
      <c r="E1406" s="8"/>
      <c r="F1406" s="8"/>
      <c r="G1406" s="8"/>
      <c r="H1406" s="8"/>
      <c r="I1406" s="8"/>
      <c r="J1406" s="8"/>
      <c r="K1406" s="8"/>
      <c r="L1406" s="8"/>
      <c r="M1406" s="144"/>
      <c r="N1406" s="8"/>
      <c r="O1406" s="8"/>
      <c r="P1406" s="8"/>
      <c r="Q1406" s="8"/>
      <c r="R1406" s="8"/>
      <c r="S1406" s="8"/>
      <c r="T1406" s="8"/>
      <c r="U1406" s="136" t="n">
        <v>292.85</v>
      </c>
      <c r="V1406" s="8"/>
      <c r="W1406" s="136" t="n">
        <v>0</v>
      </c>
      <c r="X1406" s="8"/>
      <c r="Y1406" s="136" t="n">
        <v>3830.27</v>
      </c>
    </row>
    <row r="1407" customFormat="false" ht="15" hidden="false" customHeight="false" outlineLevel="0" collapsed="false">
      <c r="A1407" s="8"/>
      <c r="B1407" s="8"/>
      <c r="C1407" s="143" t="s">
        <v>1512</v>
      </c>
      <c r="D1407" s="8"/>
      <c r="E1407" s="8"/>
      <c r="F1407" s="8"/>
      <c r="G1407" s="8"/>
      <c r="H1407" s="8"/>
      <c r="I1407" s="8"/>
      <c r="J1407" s="8"/>
      <c r="K1407" s="8"/>
      <c r="L1407" s="8"/>
      <c r="M1407" s="144"/>
      <c r="N1407" s="8"/>
      <c r="O1407" s="8"/>
      <c r="P1407" s="8"/>
      <c r="Q1407" s="8"/>
      <c r="R1407" s="8"/>
      <c r="S1407" s="8"/>
      <c r="T1407" s="8"/>
      <c r="U1407" s="134" t="n">
        <v>292.85</v>
      </c>
      <c r="V1407" s="8"/>
      <c r="W1407" s="134" t="n">
        <v>0</v>
      </c>
      <c r="X1407" s="8"/>
      <c r="Y1407" s="134" t="n">
        <v>3830.27</v>
      </c>
    </row>
    <row r="1408" customFormat="false" ht="15" hidden="false" customHeight="false" outlineLevel="0" collapsed="false">
      <c r="A1408" s="14"/>
      <c r="B1408" s="14"/>
      <c r="C1408" s="48" t="s">
        <v>1513</v>
      </c>
      <c r="D1408" s="14"/>
      <c r="E1408" s="14"/>
      <c r="F1408" s="14"/>
      <c r="G1408" s="14"/>
      <c r="H1408" s="14"/>
      <c r="I1408" s="14"/>
      <c r="J1408" s="14"/>
      <c r="K1408" s="14"/>
      <c r="L1408" s="14"/>
      <c r="M1408" s="141"/>
      <c r="N1408" s="14"/>
      <c r="O1408" s="14"/>
      <c r="P1408" s="14"/>
      <c r="Q1408" s="14"/>
      <c r="R1408" s="14"/>
      <c r="S1408" s="14"/>
      <c r="T1408" s="14"/>
      <c r="U1408" s="14"/>
      <c r="V1408" s="14"/>
      <c r="W1408" s="14"/>
      <c r="X1408" s="14"/>
      <c r="Y1408" s="142" t="n">
        <v>0</v>
      </c>
    </row>
    <row r="1409" customFormat="false" ht="15" hidden="false" customHeight="false" outlineLevel="0" collapsed="false">
      <c r="A1409" s="8"/>
      <c r="B1409" s="8"/>
      <c r="C1409" s="143" t="s">
        <v>1514</v>
      </c>
      <c r="D1409" s="8"/>
      <c r="E1409" s="8"/>
      <c r="F1409" s="8"/>
      <c r="G1409" s="8"/>
      <c r="H1409" s="8"/>
      <c r="I1409" s="8"/>
      <c r="J1409" s="8"/>
      <c r="K1409" s="8"/>
      <c r="L1409" s="8"/>
      <c r="M1409" s="144"/>
      <c r="N1409" s="8"/>
      <c r="O1409" s="8"/>
      <c r="P1409" s="8"/>
      <c r="Q1409" s="8"/>
      <c r="R1409" s="8"/>
      <c r="S1409" s="8"/>
      <c r="T1409" s="8"/>
      <c r="U1409" s="8"/>
      <c r="V1409" s="8"/>
      <c r="W1409" s="8"/>
      <c r="X1409" s="8"/>
      <c r="Y1409" s="134" t="n">
        <v>0</v>
      </c>
    </row>
    <row r="1410" customFormat="false" ht="15" hidden="false" customHeight="false" outlineLevel="0" collapsed="false">
      <c r="A1410" s="14"/>
      <c r="B1410" s="14"/>
      <c r="C1410" s="48" t="s">
        <v>1515</v>
      </c>
      <c r="D1410" s="14"/>
      <c r="E1410" s="14"/>
      <c r="F1410" s="14"/>
      <c r="G1410" s="14"/>
      <c r="H1410" s="14"/>
      <c r="I1410" s="14"/>
      <c r="J1410" s="14"/>
      <c r="K1410" s="14"/>
      <c r="L1410" s="14"/>
      <c r="M1410" s="141"/>
      <c r="N1410" s="14"/>
      <c r="O1410" s="14"/>
      <c r="P1410" s="14"/>
      <c r="Q1410" s="14"/>
      <c r="R1410" s="14"/>
      <c r="S1410" s="14"/>
      <c r="T1410" s="14"/>
      <c r="U1410" s="14"/>
      <c r="V1410" s="14"/>
      <c r="W1410" s="14"/>
      <c r="X1410" s="14"/>
      <c r="Y1410" s="142" t="n">
        <v>0</v>
      </c>
    </row>
    <row r="1411" customFormat="false" ht="15" hidden="false" customHeight="false" outlineLevel="0" collapsed="false">
      <c r="A1411" s="8"/>
      <c r="B1411" s="8"/>
      <c r="C1411" s="143" t="s">
        <v>1516</v>
      </c>
      <c r="D1411" s="8"/>
      <c r="E1411" s="8"/>
      <c r="F1411" s="8"/>
      <c r="G1411" s="8"/>
      <c r="H1411" s="8"/>
      <c r="I1411" s="8"/>
      <c r="J1411" s="8"/>
      <c r="K1411" s="8"/>
      <c r="L1411" s="8"/>
      <c r="M1411" s="144"/>
      <c r="N1411" s="8"/>
      <c r="O1411" s="8"/>
      <c r="P1411" s="8"/>
      <c r="Q1411" s="8"/>
      <c r="R1411" s="8"/>
      <c r="S1411" s="8"/>
      <c r="T1411" s="8"/>
      <c r="U1411" s="8"/>
      <c r="V1411" s="8"/>
      <c r="W1411" s="8"/>
      <c r="X1411" s="8"/>
      <c r="Y1411" s="134" t="n">
        <v>0</v>
      </c>
    </row>
    <row r="1412" customFormat="false" ht="15" hidden="false" customHeight="false" outlineLevel="0" collapsed="false">
      <c r="A1412" s="14"/>
      <c r="B1412" s="14"/>
      <c r="C1412" s="48" t="s">
        <v>1517</v>
      </c>
      <c r="D1412" s="14"/>
      <c r="E1412" s="14"/>
      <c r="F1412" s="14"/>
      <c r="G1412" s="14"/>
      <c r="H1412" s="14"/>
      <c r="I1412" s="14"/>
      <c r="J1412" s="14"/>
      <c r="K1412" s="14"/>
      <c r="L1412" s="14"/>
      <c r="M1412" s="141"/>
      <c r="N1412" s="14"/>
      <c r="O1412" s="14"/>
      <c r="P1412" s="14"/>
      <c r="Q1412" s="14"/>
      <c r="R1412" s="14"/>
      <c r="S1412" s="14"/>
      <c r="T1412" s="14"/>
      <c r="U1412" s="14"/>
      <c r="V1412" s="14"/>
      <c r="W1412" s="14"/>
      <c r="X1412" s="14"/>
      <c r="Y1412" s="142" t="n">
        <v>0</v>
      </c>
    </row>
    <row r="1413" customFormat="false" ht="15.75" hidden="false" customHeight="false" outlineLevel="0" collapsed="false">
      <c r="A1413" s="8"/>
      <c r="B1413" s="8"/>
      <c r="C1413" s="143" t="s">
        <v>1518</v>
      </c>
      <c r="D1413" s="8"/>
      <c r="E1413" s="8"/>
      <c r="F1413" s="8"/>
      <c r="G1413" s="8"/>
      <c r="H1413" s="8"/>
      <c r="I1413" s="8"/>
      <c r="J1413" s="8"/>
      <c r="K1413" s="8"/>
      <c r="L1413" s="8"/>
      <c r="M1413" s="144"/>
      <c r="N1413" s="8"/>
      <c r="O1413" s="8"/>
      <c r="P1413" s="8"/>
      <c r="Q1413" s="8"/>
      <c r="R1413" s="8"/>
      <c r="S1413" s="8"/>
      <c r="T1413" s="8"/>
      <c r="U1413" s="146"/>
      <c r="V1413" s="8"/>
      <c r="W1413" s="146"/>
      <c r="X1413" s="8"/>
      <c r="Y1413" s="135" t="n">
        <v>0</v>
      </c>
    </row>
    <row r="1414" customFormat="false" ht="15" hidden="false" customHeight="false" outlineLevel="0" collapsed="false">
      <c r="A1414" s="8"/>
      <c r="B1414" s="143" t="s">
        <v>342</v>
      </c>
      <c r="C1414" s="8"/>
      <c r="D1414" s="8"/>
      <c r="E1414" s="8"/>
      <c r="F1414" s="8"/>
      <c r="G1414" s="8"/>
      <c r="H1414" s="8"/>
      <c r="I1414" s="8"/>
      <c r="J1414" s="8"/>
      <c r="K1414" s="8"/>
      <c r="L1414" s="8"/>
      <c r="M1414" s="144"/>
      <c r="N1414" s="8"/>
      <c r="O1414" s="8"/>
      <c r="P1414" s="8"/>
      <c r="Q1414" s="8"/>
      <c r="R1414" s="8"/>
      <c r="S1414" s="8"/>
      <c r="T1414" s="8"/>
      <c r="U1414" s="134" t="n">
        <v>47171.98</v>
      </c>
      <c r="V1414" s="8"/>
      <c r="W1414" s="134" t="n">
        <v>0</v>
      </c>
      <c r="X1414" s="8"/>
      <c r="Y1414" s="134" t="n">
        <v>529775.64</v>
      </c>
    </row>
    <row r="1415" customFormat="false" ht="15" hidden="false" customHeight="false" outlineLevel="0" collapsed="false">
      <c r="A1415" s="14"/>
      <c r="B1415" s="48" t="s">
        <v>343</v>
      </c>
      <c r="C1415" s="14"/>
      <c r="D1415" s="14"/>
      <c r="E1415" s="14"/>
      <c r="F1415" s="14"/>
      <c r="G1415" s="14"/>
      <c r="H1415" s="14"/>
      <c r="I1415" s="14"/>
      <c r="J1415" s="14"/>
      <c r="K1415" s="14"/>
      <c r="L1415" s="14"/>
      <c r="M1415" s="141"/>
      <c r="N1415" s="14"/>
      <c r="O1415" s="14"/>
      <c r="P1415" s="14"/>
      <c r="Q1415" s="14"/>
      <c r="R1415" s="14"/>
      <c r="S1415" s="14"/>
      <c r="T1415" s="14"/>
      <c r="U1415" s="14"/>
      <c r="V1415" s="14"/>
      <c r="W1415" s="14"/>
      <c r="X1415" s="14"/>
      <c r="Y1415" s="142" t="n">
        <v>0</v>
      </c>
    </row>
    <row r="1416" customFormat="false" ht="15" hidden="false" customHeight="false" outlineLevel="0" collapsed="false">
      <c r="A1416" s="14"/>
      <c r="B1416" s="14"/>
      <c r="C1416" s="48" t="s">
        <v>344</v>
      </c>
      <c r="D1416" s="14"/>
      <c r="E1416" s="14"/>
      <c r="F1416" s="14"/>
      <c r="G1416" s="14"/>
      <c r="H1416" s="14"/>
      <c r="I1416" s="14"/>
      <c r="J1416" s="14"/>
      <c r="K1416" s="14"/>
      <c r="L1416" s="14"/>
      <c r="M1416" s="141"/>
      <c r="N1416" s="14"/>
      <c r="O1416" s="14"/>
      <c r="P1416" s="14"/>
      <c r="Q1416" s="14"/>
      <c r="R1416" s="14"/>
      <c r="S1416" s="14"/>
      <c r="T1416" s="14"/>
      <c r="U1416" s="14"/>
      <c r="V1416" s="14"/>
      <c r="W1416" s="14"/>
      <c r="X1416" s="14"/>
      <c r="Y1416" s="142" t="n">
        <v>0</v>
      </c>
    </row>
    <row r="1417" customFormat="false" ht="15" hidden="false" customHeight="false" outlineLevel="0" collapsed="false">
      <c r="A1417" s="8"/>
      <c r="B1417" s="8"/>
      <c r="C1417" s="143" t="s">
        <v>1519</v>
      </c>
      <c r="D1417" s="8"/>
      <c r="E1417" s="8"/>
      <c r="F1417" s="8"/>
      <c r="G1417" s="8"/>
      <c r="H1417" s="8"/>
      <c r="I1417" s="8"/>
      <c r="J1417" s="8"/>
      <c r="K1417" s="8"/>
      <c r="L1417" s="8"/>
      <c r="M1417" s="144"/>
      <c r="N1417" s="8"/>
      <c r="O1417" s="8"/>
      <c r="P1417" s="8"/>
      <c r="Q1417" s="8"/>
      <c r="R1417" s="8"/>
      <c r="S1417" s="8"/>
      <c r="T1417" s="8"/>
      <c r="U1417" s="8"/>
      <c r="V1417" s="8"/>
      <c r="W1417" s="8"/>
      <c r="X1417" s="8"/>
      <c r="Y1417" s="134" t="n">
        <v>0</v>
      </c>
    </row>
    <row r="1418" customFormat="false" ht="15" hidden="false" customHeight="false" outlineLevel="0" collapsed="false">
      <c r="A1418" s="14"/>
      <c r="B1418" s="14"/>
      <c r="C1418" s="48" t="s">
        <v>1520</v>
      </c>
      <c r="D1418" s="14"/>
      <c r="E1418" s="14"/>
      <c r="F1418" s="14"/>
      <c r="G1418" s="14"/>
      <c r="H1418" s="14"/>
      <c r="I1418" s="14"/>
      <c r="J1418" s="14"/>
      <c r="K1418" s="14"/>
      <c r="L1418" s="14"/>
      <c r="M1418" s="141"/>
      <c r="N1418" s="14"/>
      <c r="O1418" s="14"/>
      <c r="P1418" s="14"/>
      <c r="Q1418" s="14"/>
      <c r="R1418" s="14"/>
      <c r="S1418" s="14"/>
      <c r="T1418" s="14"/>
      <c r="U1418" s="14"/>
      <c r="V1418" s="14"/>
      <c r="W1418" s="14"/>
      <c r="X1418" s="14"/>
      <c r="Y1418" s="142" t="n">
        <v>0</v>
      </c>
    </row>
    <row r="1419" customFormat="false" ht="15.75" hidden="false" customHeight="false" outlineLevel="0" collapsed="false">
      <c r="A1419" s="8"/>
      <c r="B1419" s="8"/>
      <c r="C1419" s="143" t="s">
        <v>1521</v>
      </c>
      <c r="D1419" s="8"/>
      <c r="E1419" s="8"/>
      <c r="F1419" s="8"/>
      <c r="G1419" s="8"/>
      <c r="H1419" s="8"/>
      <c r="I1419" s="8"/>
      <c r="J1419" s="8"/>
      <c r="K1419" s="8"/>
      <c r="L1419" s="8"/>
      <c r="M1419" s="144"/>
      <c r="N1419" s="8"/>
      <c r="O1419" s="8"/>
      <c r="P1419" s="8"/>
      <c r="Q1419" s="8"/>
      <c r="R1419" s="8"/>
      <c r="S1419" s="8"/>
      <c r="T1419" s="8"/>
      <c r="U1419" s="146"/>
      <c r="V1419" s="8"/>
      <c r="W1419" s="146"/>
      <c r="X1419" s="8"/>
      <c r="Y1419" s="135" t="n">
        <v>0</v>
      </c>
    </row>
    <row r="1420" customFormat="false" ht="15" hidden="false" customHeight="false" outlineLevel="0" collapsed="false">
      <c r="A1420" s="8"/>
      <c r="B1420" s="143" t="s">
        <v>345</v>
      </c>
      <c r="C1420" s="8"/>
      <c r="D1420" s="8"/>
      <c r="E1420" s="8"/>
      <c r="F1420" s="8"/>
      <c r="G1420" s="8"/>
      <c r="H1420" s="8"/>
      <c r="I1420" s="8"/>
      <c r="J1420" s="8"/>
      <c r="K1420" s="8"/>
      <c r="L1420" s="8"/>
      <c r="M1420" s="144"/>
      <c r="N1420" s="8"/>
      <c r="O1420" s="8"/>
      <c r="P1420" s="8"/>
      <c r="Q1420" s="8"/>
      <c r="R1420" s="8"/>
      <c r="S1420" s="8"/>
      <c r="T1420" s="8"/>
      <c r="U1420" s="8"/>
      <c r="V1420" s="8"/>
      <c r="W1420" s="8"/>
      <c r="X1420" s="8"/>
      <c r="Y1420" s="134" t="n">
        <v>0</v>
      </c>
    </row>
    <row r="1421" customFormat="false" ht="15" hidden="false" customHeight="false" outlineLevel="0" collapsed="false">
      <c r="A1421" s="14"/>
      <c r="B1421" s="48" t="s">
        <v>346</v>
      </c>
      <c r="C1421" s="14"/>
      <c r="D1421" s="14"/>
      <c r="E1421" s="14"/>
      <c r="F1421" s="14"/>
      <c r="G1421" s="14"/>
      <c r="H1421" s="14"/>
      <c r="I1421" s="14"/>
      <c r="J1421" s="14"/>
      <c r="K1421" s="14"/>
      <c r="L1421" s="14"/>
      <c r="M1421" s="141"/>
      <c r="N1421" s="14"/>
      <c r="O1421" s="14"/>
      <c r="P1421" s="14"/>
      <c r="Q1421" s="14"/>
      <c r="R1421" s="14"/>
      <c r="S1421" s="14"/>
      <c r="T1421" s="14"/>
      <c r="U1421" s="14"/>
      <c r="V1421" s="14"/>
      <c r="W1421" s="14"/>
      <c r="X1421" s="14"/>
      <c r="Y1421" s="142" t="n">
        <v>218.16</v>
      </c>
    </row>
    <row r="1422" customFormat="false" ht="15" hidden="false" customHeight="false" outlineLevel="0" collapsed="false">
      <c r="A1422" s="14"/>
      <c r="B1422" s="14"/>
      <c r="C1422" s="48" t="s">
        <v>347</v>
      </c>
      <c r="D1422" s="14"/>
      <c r="E1422" s="14"/>
      <c r="F1422" s="14"/>
      <c r="G1422" s="14"/>
      <c r="H1422" s="14"/>
      <c r="I1422" s="14"/>
      <c r="J1422" s="14"/>
      <c r="K1422" s="14"/>
      <c r="L1422" s="14"/>
      <c r="M1422" s="141"/>
      <c r="N1422" s="14"/>
      <c r="O1422" s="14"/>
      <c r="P1422" s="14"/>
      <c r="Q1422" s="14"/>
      <c r="R1422" s="14"/>
      <c r="S1422" s="14"/>
      <c r="T1422" s="14"/>
      <c r="U1422" s="14"/>
      <c r="V1422" s="14"/>
      <c r="W1422" s="14"/>
      <c r="X1422" s="14"/>
      <c r="Y1422" s="142" t="n">
        <v>218.16</v>
      </c>
    </row>
    <row r="1423" customFormat="false" ht="15" hidden="false" customHeight="false" outlineLevel="0" collapsed="false">
      <c r="A1423" s="14"/>
      <c r="B1423" s="14"/>
      <c r="C1423" s="14"/>
      <c r="D1423" s="48" t="s">
        <v>348</v>
      </c>
      <c r="E1423" s="14"/>
      <c r="F1423" s="14"/>
      <c r="G1423" s="14"/>
      <c r="H1423" s="14"/>
      <c r="I1423" s="14"/>
      <c r="J1423" s="14"/>
      <c r="K1423" s="14"/>
      <c r="L1423" s="14"/>
      <c r="M1423" s="141"/>
      <c r="N1423" s="14"/>
      <c r="O1423" s="14"/>
      <c r="P1423" s="14"/>
      <c r="Q1423" s="14"/>
      <c r="R1423" s="14"/>
      <c r="S1423" s="14"/>
      <c r="T1423" s="14"/>
      <c r="U1423" s="14"/>
      <c r="V1423" s="14"/>
      <c r="W1423" s="14"/>
      <c r="X1423" s="14"/>
      <c r="Y1423" s="142" t="n">
        <v>218.16</v>
      </c>
    </row>
    <row r="1424" customFormat="false" ht="15" hidden="false" customHeight="false" outlineLevel="0" collapsed="false">
      <c r="A1424" s="8"/>
      <c r="B1424" s="8"/>
      <c r="C1424" s="8"/>
      <c r="D1424" s="143" t="s">
        <v>1522</v>
      </c>
      <c r="E1424" s="8"/>
      <c r="F1424" s="8"/>
      <c r="G1424" s="8"/>
      <c r="H1424" s="8"/>
      <c r="I1424" s="8"/>
      <c r="J1424" s="8"/>
      <c r="K1424" s="8"/>
      <c r="L1424" s="8"/>
      <c r="M1424" s="144"/>
      <c r="N1424" s="8"/>
      <c r="O1424" s="8"/>
      <c r="P1424" s="8"/>
      <c r="Q1424" s="8"/>
      <c r="R1424" s="8"/>
      <c r="S1424" s="8"/>
      <c r="T1424" s="8"/>
      <c r="U1424" s="8"/>
      <c r="V1424" s="8"/>
      <c r="W1424" s="8"/>
      <c r="X1424" s="8"/>
      <c r="Y1424" s="134" t="n">
        <v>218.16</v>
      </c>
    </row>
    <row r="1425" customFormat="false" ht="15" hidden="false" customHeight="false" outlineLevel="0" collapsed="false">
      <c r="A1425" s="14"/>
      <c r="B1425" s="14"/>
      <c r="C1425" s="14"/>
      <c r="D1425" s="48" t="s">
        <v>349</v>
      </c>
      <c r="E1425" s="14"/>
      <c r="F1425" s="14"/>
      <c r="G1425" s="14"/>
      <c r="H1425" s="14"/>
      <c r="I1425" s="14"/>
      <c r="J1425" s="14"/>
      <c r="K1425" s="14"/>
      <c r="L1425" s="14"/>
      <c r="M1425" s="141"/>
      <c r="N1425" s="14"/>
      <c r="O1425" s="14"/>
      <c r="P1425" s="14"/>
      <c r="Q1425" s="14"/>
      <c r="R1425" s="14"/>
      <c r="S1425" s="14"/>
      <c r="T1425" s="14"/>
      <c r="U1425" s="14"/>
      <c r="V1425" s="14"/>
      <c r="W1425" s="14"/>
      <c r="X1425" s="14"/>
      <c r="Y1425" s="142" t="n">
        <v>0</v>
      </c>
    </row>
    <row r="1426" customFormat="false" ht="15" hidden="false" customHeight="false" outlineLevel="0" collapsed="false">
      <c r="A1426" s="8"/>
      <c r="B1426" s="8"/>
      <c r="C1426" s="8"/>
      <c r="D1426" s="143" t="s">
        <v>1523</v>
      </c>
      <c r="E1426" s="8"/>
      <c r="F1426" s="8"/>
      <c r="G1426" s="8"/>
      <c r="H1426" s="8"/>
      <c r="I1426" s="8"/>
      <c r="J1426" s="8"/>
      <c r="K1426" s="8"/>
      <c r="L1426" s="8"/>
      <c r="M1426" s="144"/>
      <c r="N1426" s="8"/>
      <c r="O1426" s="8"/>
      <c r="P1426" s="8"/>
      <c r="Q1426" s="8"/>
      <c r="R1426" s="8"/>
      <c r="S1426" s="8"/>
      <c r="T1426" s="8"/>
      <c r="U1426" s="8"/>
      <c r="V1426" s="8"/>
      <c r="W1426" s="8"/>
      <c r="X1426" s="8"/>
      <c r="Y1426" s="134" t="n">
        <v>0</v>
      </c>
    </row>
    <row r="1427" customFormat="false" ht="15" hidden="false" customHeight="false" outlineLevel="0" collapsed="false">
      <c r="A1427" s="14"/>
      <c r="B1427" s="14"/>
      <c r="C1427" s="14"/>
      <c r="D1427" s="48" t="s">
        <v>350</v>
      </c>
      <c r="E1427" s="14"/>
      <c r="F1427" s="14"/>
      <c r="G1427" s="14"/>
      <c r="H1427" s="14"/>
      <c r="I1427" s="14"/>
      <c r="J1427" s="14"/>
      <c r="K1427" s="14"/>
      <c r="L1427" s="14"/>
      <c r="M1427" s="141"/>
      <c r="N1427" s="14"/>
      <c r="O1427" s="14"/>
      <c r="P1427" s="14"/>
      <c r="Q1427" s="14"/>
      <c r="R1427" s="14"/>
      <c r="S1427" s="14"/>
      <c r="T1427" s="14"/>
      <c r="U1427" s="14"/>
      <c r="V1427" s="14"/>
      <c r="W1427" s="14"/>
      <c r="X1427" s="14"/>
      <c r="Y1427" s="142" t="n">
        <v>0</v>
      </c>
    </row>
    <row r="1428" customFormat="false" ht="15" hidden="false" customHeight="false" outlineLevel="0" collapsed="false">
      <c r="A1428" s="8"/>
      <c r="B1428" s="8"/>
      <c r="C1428" s="8"/>
      <c r="D1428" s="143" t="s">
        <v>1524</v>
      </c>
      <c r="E1428" s="8"/>
      <c r="F1428" s="8"/>
      <c r="G1428" s="8"/>
      <c r="H1428" s="8"/>
      <c r="I1428" s="8"/>
      <c r="J1428" s="8"/>
      <c r="K1428" s="8"/>
      <c r="L1428" s="8"/>
      <c r="M1428" s="144"/>
      <c r="N1428" s="8"/>
      <c r="O1428" s="8"/>
      <c r="P1428" s="8"/>
      <c r="Q1428" s="8"/>
      <c r="R1428" s="8"/>
      <c r="S1428" s="8"/>
      <c r="T1428" s="8"/>
      <c r="U1428" s="8"/>
      <c r="V1428" s="8"/>
      <c r="W1428" s="8"/>
      <c r="X1428" s="8"/>
      <c r="Y1428" s="134" t="n">
        <v>0</v>
      </c>
    </row>
    <row r="1429" customFormat="false" ht="15" hidden="false" customHeight="false" outlineLevel="0" collapsed="false">
      <c r="A1429" s="14"/>
      <c r="B1429" s="14"/>
      <c r="C1429" s="14"/>
      <c r="D1429" s="48" t="s">
        <v>1525</v>
      </c>
      <c r="E1429" s="14"/>
      <c r="F1429" s="14"/>
      <c r="G1429" s="14"/>
      <c r="H1429" s="14"/>
      <c r="I1429" s="14"/>
      <c r="J1429" s="14"/>
      <c r="K1429" s="14"/>
      <c r="L1429" s="14"/>
      <c r="M1429" s="141"/>
      <c r="N1429" s="14"/>
      <c r="O1429" s="14"/>
      <c r="P1429" s="14"/>
      <c r="Q1429" s="14"/>
      <c r="R1429" s="14"/>
      <c r="S1429" s="14"/>
      <c r="T1429" s="14"/>
      <c r="U1429" s="14"/>
      <c r="V1429" s="14"/>
      <c r="W1429" s="14"/>
      <c r="X1429" s="14"/>
      <c r="Y1429" s="142" t="n">
        <v>0</v>
      </c>
    </row>
    <row r="1430" customFormat="false" ht="15.75" hidden="false" customHeight="false" outlineLevel="0" collapsed="false">
      <c r="A1430" s="8"/>
      <c r="B1430" s="8"/>
      <c r="C1430" s="8"/>
      <c r="D1430" s="143" t="s">
        <v>1526</v>
      </c>
      <c r="E1430" s="8"/>
      <c r="F1430" s="8"/>
      <c r="G1430" s="8"/>
      <c r="H1430" s="8"/>
      <c r="I1430" s="8"/>
      <c r="J1430" s="8"/>
      <c r="K1430" s="8"/>
      <c r="L1430" s="8"/>
      <c r="M1430" s="144"/>
      <c r="N1430" s="8"/>
      <c r="O1430" s="8"/>
      <c r="P1430" s="8"/>
      <c r="Q1430" s="8"/>
      <c r="R1430" s="8"/>
      <c r="S1430" s="8"/>
      <c r="T1430" s="8"/>
      <c r="U1430" s="146"/>
      <c r="V1430" s="8"/>
      <c r="W1430" s="146"/>
      <c r="X1430" s="8"/>
      <c r="Y1430" s="135" t="n">
        <v>0</v>
      </c>
    </row>
    <row r="1431" customFormat="false" ht="15" hidden="false" customHeight="false" outlineLevel="0" collapsed="false">
      <c r="A1431" s="8"/>
      <c r="B1431" s="8"/>
      <c r="C1431" s="143" t="s">
        <v>351</v>
      </c>
      <c r="D1431" s="8"/>
      <c r="E1431" s="8"/>
      <c r="F1431" s="8"/>
      <c r="G1431" s="8"/>
      <c r="H1431" s="8"/>
      <c r="I1431" s="8"/>
      <c r="J1431" s="8"/>
      <c r="K1431" s="8"/>
      <c r="L1431" s="8"/>
      <c r="M1431" s="144"/>
      <c r="N1431" s="8"/>
      <c r="O1431" s="8"/>
      <c r="P1431" s="8"/>
      <c r="Q1431" s="8"/>
      <c r="R1431" s="8"/>
      <c r="S1431" s="8"/>
      <c r="T1431" s="8"/>
      <c r="U1431" s="8"/>
      <c r="V1431" s="8"/>
      <c r="W1431" s="8"/>
      <c r="X1431" s="8"/>
      <c r="Y1431" s="134" t="n">
        <v>218.16</v>
      </c>
    </row>
    <row r="1432" customFormat="false" ht="15" hidden="false" customHeight="false" outlineLevel="0" collapsed="false">
      <c r="A1432" s="14"/>
      <c r="B1432" s="14"/>
      <c r="C1432" s="48" t="s">
        <v>1527</v>
      </c>
      <c r="D1432" s="14"/>
      <c r="E1432" s="14"/>
      <c r="F1432" s="14"/>
      <c r="G1432" s="14"/>
      <c r="H1432" s="14"/>
      <c r="I1432" s="14"/>
      <c r="J1432" s="14"/>
      <c r="K1432" s="14"/>
      <c r="L1432" s="14"/>
      <c r="M1432" s="141"/>
      <c r="N1432" s="14"/>
      <c r="O1432" s="14"/>
      <c r="P1432" s="14"/>
      <c r="Q1432" s="14"/>
      <c r="R1432" s="14"/>
      <c r="S1432" s="14"/>
      <c r="T1432" s="14"/>
      <c r="U1432" s="14"/>
      <c r="V1432" s="14"/>
      <c r="W1432" s="14"/>
      <c r="X1432" s="14"/>
      <c r="Y1432" s="142" t="n">
        <v>0</v>
      </c>
    </row>
    <row r="1433" customFormat="false" ht="15" hidden="false" customHeight="false" outlineLevel="0" collapsed="false">
      <c r="A1433" s="8"/>
      <c r="B1433" s="8"/>
      <c r="C1433" s="143" t="s">
        <v>1528</v>
      </c>
      <c r="D1433" s="8"/>
      <c r="E1433" s="8"/>
      <c r="F1433" s="8"/>
      <c r="G1433" s="8"/>
      <c r="H1433" s="8"/>
      <c r="I1433" s="8"/>
      <c r="J1433" s="8"/>
      <c r="K1433" s="8"/>
      <c r="L1433" s="8"/>
      <c r="M1433" s="144"/>
      <c r="N1433" s="8"/>
      <c r="O1433" s="8"/>
      <c r="P1433" s="8"/>
      <c r="Q1433" s="8"/>
      <c r="R1433" s="8"/>
      <c r="S1433" s="8"/>
      <c r="T1433" s="8"/>
      <c r="U1433" s="8"/>
      <c r="V1433" s="8"/>
      <c r="W1433" s="8"/>
      <c r="X1433" s="8"/>
      <c r="Y1433" s="134" t="n">
        <v>0</v>
      </c>
    </row>
    <row r="1434" customFormat="false" ht="15" hidden="false" customHeight="false" outlineLevel="0" collapsed="false">
      <c r="A1434" s="14"/>
      <c r="B1434" s="14"/>
      <c r="C1434" s="48" t="s">
        <v>1529</v>
      </c>
      <c r="D1434" s="14"/>
      <c r="E1434" s="14"/>
      <c r="F1434" s="14"/>
      <c r="G1434" s="14"/>
      <c r="H1434" s="14"/>
      <c r="I1434" s="14"/>
      <c r="J1434" s="14"/>
      <c r="K1434" s="14"/>
      <c r="L1434" s="14"/>
      <c r="M1434" s="141"/>
      <c r="N1434" s="14"/>
      <c r="O1434" s="14"/>
      <c r="P1434" s="14"/>
      <c r="Q1434" s="14"/>
      <c r="R1434" s="14"/>
      <c r="S1434" s="14"/>
      <c r="T1434" s="14"/>
      <c r="U1434" s="14"/>
      <c r="V1434" s="14"/>
      <c r="W1434" s="14"/>
      <c r="X1434" s="14"/>
      <c r="Y1434" s="142" t="n">
        <v>0</v>
      </c>
    </row>
    <row r="1435" customFormat="false" ht="15" hidden="false" customHeight="false" outlineLevel="0" collapsed="false">
      <c r="A1435" s="8"/>
      <c r="B1435" s="8"/>
      <c r="C1435" s="143" t="s">
        <v>1530</v>
      </c>
      <c r="D1435" s="8"/>
      <c r="E1435" s="8"/>
      <c r="F1435" s="8"/>
      <c r="G1435" s="8"/>
      <c r="H1435" s="8"/>
      <c r="I1435" s="8"/>
      <c r="J1435" s="8"/>
      <c r="K1435" s="8"/>
      <c r="L1435" s="8"/>
      <c r="M1435" s="144"/>
      <c r="N1435" s="8"/>
      <c r="O1435" s="8"/>
      <c r="P1435" s="8"/>
      <c r="Q1435" s="8"/>
      <c r="R1435" s="8"/>
      <c r="S1435" s="8"/>
      <c r="T1435" s="8"/>
      <c r="U1435" s="8"/>
      <c r="V1435" s="8"/>
      <c r="W1435" s="8"/>
      <c r="X1435" s="8"/>
      <c r="Y1435" s="134" t="n">
        <v>0</v>
      </c>
    </row>
    <row r="1436" customFormat="false" ht="15" hidden="false" customHeight="false" outlineLevel="0" collapsed="false">
      <c r="A1436" s="14"/>
      <c r="B1436" s="14"/>
      <c r="C1436" s="48" t="s">
        <v>1531</v>
      </c>
      <c r="D1436" s="14"/>
      <c r="E1436" s="14"/>
      <c r="F1436" s="14"/>
      <c r="G1436" s="14"/>
      <c r="H1436" s="14"/>
      <c r="I1436" s="14"/>
      <c r="J1436" s="14"/>
      <c r="K1436" s="14"/>
      <c r="L1436" s="14"/>
      <c r="M1436" s="141"/>
      <c r="N1436" s="14"/>
      <c r="O1436" s="14"/>
      <c r="P1436" s="14"/>
      <c r="Q1436" s="14"/>
      <c r="R1436" s="14"/>
      <c r="S1436" s="14"/>
      <c r="T1436" s="14"/>
      <c r="U1436" s="14"/>
      <c r="V1436" s="14"/>
      <c r="W1436" s="14"/>
      <c r="X1436" s="14"/>
      <c r="Y1436" s="142" t="n">
        <v>0</v>
      </c>
    </row>
    <row r="1437" customFormat="false" ht="15.75" hidden="false" customHeight="false" outlineLevel="0" collapsed="false">
      <c r="A1437" s="8"/>
      <c r="B1437" s="8"/>
      <c r="C1437" s="143" t="s">
        <v>1532</v>
      </c>
      <c r="D1437" s="8"/>
      <c r="E1437" s="8"/>
      <c r="F1437" s="8"/>
      <c r="G1437" s="8"/>
      <c r="H1437" s="8"/>
      <c r="I1437" s="8"/>
      <c r="J1437" s="8"/>
      <c r="K1437" s="8"/>
      <c r="L1437" s="8"/>
      <c r="M1437" s="144"/>
      <c r="N1437" s="8"/>
      <c r="O1437" s="8"/>
      <c r="P1437" s="8"/>
      <c r="Q1437" s="8"/>
      <c r="R1437" s="8"/>
      <c r="S1437" s="8"/>
      <c r="T1437" s="8"/>
      <c r="U1437" s="146"/>
      <c r="V1437" s="8"/>
      <c r="W1437" s="146"/>
      <c r="X1437" s="8"/>
      <c r="Y1437" s="135" t="n">
        <v>0</v>
      </c>
    </row>
    <row r="1438" customFormat="false" ht="15" hidden="false" customHeight="false" outlineLevel="0" collapsed="false">
      <c r="A1438" s="8"/>
      <c r="B1438" s="143" t="s">
        <v>352</v>
      </c>
      <c r="C1438" s="8"/>
      <c r="D1438" s="8"/>
      <c r="E1438" s="8"/>
      <c r="F1438" s="8"/>
      <c r="G1438" s="8"/>
      <c r="H1438" s="8"/>
      <c r="I1438" s="8"/>
      <c r="J1438" s="8"/>
      <c r="K1438" s="8"/>
      <c r="L1438" s="8"/>
      <c r="M1438" s="144"/>
      <c r="N1438" s="8"/>
      <c r="O1438" s="8"/>
      <c r="P1438" s="8"/>
      <c r="Q1438" s="8"/>
      <c r="R1438" s="8"/>
      <c r="S1438" s="8"/>
      <c r="T1438" s="8"/>
      <c r="U1438" s="8"/>
      <c r="V1438" s="8"/>
      <c r="W1438" s="8"/>
      <c r="X1438" s="8"/>
      <c r="Y1438" s="134" t="n">
        <v>218.16</v>
      </c>
    </row>
    <row r="1439" customFormat="false" ht="15" hidden="false" customHeight="false" outlineLevel="0" collapsed="false">
      <c r="A1439" s="14"/>
      <c r="B1439" s="48" t="s">
        <v>1533</v>
      </c>
      <c r="C1439" s="14"/>
      <c r="D1439" s="14"/>
      <c r="E1439" s="14"/>
      <c r="F1439" s="14"/>
      <c r="G1439" s="14"/>
      <c r="H1439" s="14"/>
      <c r="I1439" s="14"/>
      <c r="J1439" s="14"/>
      <c r="K1439" s="14"/>
      <c r="L1439" s="14"/>
      <c r="M1439" s="141"/>
      <c r="N1439" s="14"/>
      <c r="O1439" s="14"/>
      <c r="P1439" s="14"/>
      <c r="Q1439" s="14"/>
      <c r="R1439" s="14"/>
      <c r="S1439" s="14"/>
      <c r="T1439" s="14"/>
      <c r="U1439" s="14"/>
      <c r="V1439" s="14"/>
      <c r="W1439" s="14"/>
      <c r="X1439" s="14"/>
      <c r="Y1439" s="142" t="n">
        <v>0</v>
      </c>
    </row>
    <row r="1440" customFormat="false" ht="15" hidden="false" customHeight="false" outlineLevel="0" collapsed="false">
      <c r="A1440" s="14"/>
      <c r="B1440" s="14"/>
      <c r="C1440" s="48" t="s">
        <v>1534</v>
      </c>
      <c r="D1440" s="14"/>
      <c r="E1440" s="14"/>
      <c r="F1440" s="14"/>
      <c r="G1440" s="14"/>
      <c r="H1440" s="14"/>
      <c r="I1440" s="14"/>
      <c r="J1440" s="14"/>
      <c r="K1440" s="14"/>
      <c r="L1440" s="14"/>
      <c r="M1440" s="141"/>
      <c r="N1440" s="14"/>
      <c r="O1440" s="14"/>
      <c r="P1440" s="14"/>
      <c r="Q1440" s="14"/>
      <c r="R1440" s="14"/>
      <c r="S1440" s="14"/>
      <c r="T1440" s="14"/>
      <c r="U1440" s="14"/>
      <c r="V1440" s="14"/>
      <c r="W1440" s="14"/>
      <c r="X1440" s="14"/>
      <c r="Y1440" s="142" t="n">
        <v>0</v>
      </c>
    </row>
    <row r="1441" customFormat="false" ht="15" hidden="false" customHeight="false" outlineLevel="0" collapsed="false">
      <c r="A1441" s="8"/>
      <c r="B1441" s="8"/>
      <c r="C1441" s="143" t="s">
        <v>1535</v>
      </c>
      <c r="D1441" s="8"/>
      <c r="E1441" s="8"/>
      <c r="F1441" s="8"/>
      <c r="G1441" s="8"/>
      <c r="H1441" s="8"/>
      <c r="I1441" s="8"/>
      <c r="J1441" s="8"/>
      <c r="K1441" s="8"/>
      <c r="L1441" s="8"/>
      <c r="M1441" s="144"/>
      <c r="N1441" s="8"/>
      <c r="O1441" s="8"/>
      <c r="P1441" s="8"/>
      <c r="Q1441" s="8"/>
      <c r="R1441" s="8"/>
      <c r="S1441" s="8"/>
      <c r="T1441" s="8"/>
      <c r="U1441" s="8"/>
      <c r="V1441" s="8"/>
      <c r="W1441" s="8"/>
      <c r="X1441" s="8"/>
      <c r="Y1441" s="134" t="n">
        <v>0</v>
      </c>
    </row>
    <row r="1442" customFormat="false" ht="15" hidden="false" customHeight="false" outlineLevel="0" collapsed="false">
      <c r="A1442" s="14"/>
      <c r="B1442" s="14"/>
      <c r="C1442" s="48" t="s">
        <v>1536</v>
      </c>
      <c r="D1442" s="14"/>
      <c r="E1442" s="14"/>
      <c r="F1442" s="14"/>
      <c r="G1442" s="14"/>
      <c r="H1442" s="14"/>
      <c r="I1442" s="14"/>
      <c r="J1442" s="14"/>
      <c r="K1442" s="14"/>
      <c r="L1442" s="14"/>
      <c r="M1442" s="141"/>
      <c r="N1442" s="14"/>
      <c r="O1442" s="14"/>
      <c r="P1442" s="14"/>
      <c r="Q1442" s="14"/>
      <c r="R1442" s="14"/>
      <c r="S1442" s="14"/>
      <c r="T1442" s="14"/>
      <c r="U1442" s="14"/>
      <c r="V1442" s="14"/>
      <c r="W1442" s="14"/>
      <c r="X1442" s="14"/>
      <c r="Y1442" s="142" t="n">
        <v>0</v>
      </c>
    </row>
    <row r="1443" customFormat="false" ht="15" hidden="false" customHeight="false" outlineLevel="0" collapsed="false">
      <c r="A1443" s="8"/>
      <c r="B1443" s="8"/>
      <c r="C1443" s="143" t="s">
        <v>1537</v>
      </c>
      <c r="D1443" s="8"/>
      <c r="E1443" s="8"/>
      <c r="F1443" s="8"/>
      <c r="G1443" s="8"/>
      <c r="H1443" s="8"/>
      <c r="I1443" s="8"/>
      <c r="J1443" s="8"/>
      <c r="K1443" s="8"/>
      <c r="L1443" s="8"/>
      <c r="M1443" s="144"/>
      <c r="N1443" s="8"/>
      <c r="O1443" s="8"/>
      <c r="P1443" s="8"/>
      <c r="Q1443" s="8"/>
      <c r="R1443" s="8"/>
      <c r="S1443" s="8"/>
      <c r="T1443" s="8"/>
      <c r="U1443" s="8"/>
      <c r="V1443" s="8"/>
      <c r="W1443" s="8"/>
      <c r="X1443" s="8"/>
      <c r="Y1443" s="134" t="n">
        <v>0</v>
      </c>
    </row>
    <row r="1444" customFormat="false" ht="15" hidden="false" customHeight="false" outlineLevel="0" collapsed="false">
      <c r="A1444" s="14"/>
      <c r="B1444" s="14"/>
      <c r="C1444" s="48" t="s">
        <v>1538</v>
      </c>
      <c r="D1444" s="14"/>
      <c r="E1444" s="14"/>
      <c r="F1444" s="14"/>
      <c r="G1444" s="14"/>
      <c r="H1444" s="14"/>
      <c r="I1444" s="14"/>
      <c r="J1444" s="14"/>
      <c r="K1444" s="14"/>
      <c r="L1444" s="14"/>
      <c r="M1444" s="141"/>
      <c r="N1444" s="14"/>
      <c r="O1444" s="14"/>
      <c r="P1444" s="14"/>
      <c r="Q1444" s="14"/>
      <c r="R1444" s="14"/>
      <c r="S1444" s="14"/>
      <c r="T1444" s="14"/>
      <c r="U1444" s="14"/>
      <c r="V1444" s="14"/>
      <c r="W1444" s="14"/>
      <c r="X1444" s="14"/>
      <c r="Y1444" s="142" t="n">
        <v>0</v>
      </c>
    </row>
    <row r="1445" customFormat="false" ht="15.75" hidden="false" customHeight="false" outlineLevel="0" collapsed="false">
      <c r="A1445" s="8"/>
      <c r="B1445" s="8"/>
      <c r="C1445" s="143" t="s">
        <v>1539</v>
      </c>
      <c r="D1445" s="8"/>
      <c r="E1445" s="8"/>
      <c r="F1445" s="8"/>
      <c r="G1445" s="8"/>
      <c r="H1445" s="8"/>
      <c r="I1445" s="8"/>
      <c r="J1445" s="8"/>
      <c r="K1445" s="8"/>
      <c r="L1445" s="8"/>
      <c r="M1445" s="144"/>
      <c r="N1445" s="8"/>
      <c r="O1445" s="8"/>
      <c r="P1445" s="8"/>
      <c r="Q1445" s="8"/>
      <c r="R1445" s="8"/>
      <c r="S1445" s="8"/>
      <c r="T1445" s="8"/>
      <c r="U1445" s="146"/>
      <c r="V1445" s="8"/>
      <c r="W1445" s="146"/>
      <c r="X1445" s="8"/>
      <c r="Y1445" s="135" t="n">
        <v>0</v>
      </c>
    </row>
    <row r="1446" customFormat="false" ht="15" hidden="false" customHeight="false" outlineLevel="0" collapsed="false">
      <c r="A1446" s="8"/>
      <c r="B1446" s="143" t="s">
        <v>1540</v>
      </c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144"/>
      <c r="N1446" s="8"/>
      <c r="O1446" s="8"/>
      <c r="P1446" s="8"/>
      <c r="Q1446" s="8"/>
      <c r="R1446" s="8"/>
      <c r="S1446" s="8"/>
      <c r="T1446" s="8"/>
      <c r="U1446" s="8"/>
      <c r="V1446" s="8"/>
      <c r="W1446" s="8"/>
      <c r="X1446" s="8"/>
      <c r="Y1446" s="134" t="n">
        <v>0</v>
      </c>
    </row>
    <row r="1447" customFormat="false" ht="15" hidden="false" customHeight="false" outlineLevel="0" collapsed="false">
      <c r="A1447" s="14"/>
      <c r="B1447" s="48" t="s">
        <v>353</v>
      </c>
      <c r="C1447" s="14"/>
      <c r="D1447" s="14"/>
      <c r="E1447" s="14"/>
      <c r="F1447" s="14"/>
      <c r="G1447" s="14"/>
      <c r="H1447" s="14"/>
      <c r="I1447" s="14"/>
      <c r="J1447" s="14"/>
      <c r="K1447" s="14"/>
      <c r="L1447" s="14"/>
      <c r="M1447" s="141"/>
      <c r="N1447" s="14"/>
      <c r="O1447" s="14"/>
      <c r="P1447" s="14"/>
      <c r="Q1447" s="14"/>
      <c r="R1447" s="14"/>
      <c r="S1447" s="14"/>
      <c r="T1447" s="14"/>
      <c r="U1447" s="14"/>
      <c r="V1447" s="14"/>
      <c r="W1447" s="14"/>
      <c r="X1447" s="14"/>
      <c r="Y1447" s="142" t="n">
        <v>145156.7</v>
      </c>
    </row>
    <row r="1448" customFormat="false" ht="15" hidden="false" customHeight="false" outlineLevel="0" collapsed="false">
      <c r="A1448" s="14"/>
      <c r="B1448" s="14"/>
      <c r="C1448" s="48" t="s">
        <v>354</v>
      </c>
      <c r="D1448" s="14"/>
      <c r="E1448" s="14"/>
      <c r="F1448" s="14"/>
      <c r="G1448" s="14"/>
      <c r="H1448" s="14"/>
      <c r="I1448" s="14"/>
      <c r="J1448" s="14"/>
      <c r="K1448" s="14"/>
      <c r="L1448" s="14"/>
      <c r="M1448" s="141"/>
      <c r="N1448" s="14"/>
      <c r="O1448" s="14"/>
      <c r="P1448" s="14"/>
      <c r="Q1448" s="14"/>
      <c r="R1448" s="14"/>
      <c r="S1448" s="14"/>
      <c r="T1448" s="14"/>
      <c r="U1448" s="14"/>
      <c r="V1448" s="14"/>
      <c r="W1448" s="14"/>
      <c r="X1448" s="14"/>
      <c r="Y1448" s="142" t="n">
        <v>0</v>
      </c>
    </row>
    <row r="1449" customFormat="false" ht="15" hidden="false" customHeight="false" outlineLevel="0" collapsed="false">
      <c r="A1449" s="8"/>
      <c r="B1449" s="8"/>
      <c r="C1449" s="143" t="s">
        <v>1541</v>
      </c>
      <c r="D1449" s="8"/>
      <c r="E1449" s="8"/>
      <c r="F1449" s="8"/>
      <c r="G1449" s="8"/>
      <c r="H1449" s="8"/>
      <c r="I1449" s="8"/>
      <c r="J1449" s="8"/>
      <c r="K1449" s="8"/>
      <c r="L1449" s="8"/>
      <c r="M1449" s="144"/>
      <c r="N1449" s="8"/>
      <c r="O1449" s="8"/>
      <c r="P1449" s="8"/>
      <c r="Q1449" s="8"/>
      <c r="R1449" s="8"/>
      <c r="S1449" s="8"/>
      <c r="T1449" s="8"/>
      <c r="U1449" s="8"/>
      <c r="V1449" s="8"/>
      <c r="W1449" s="8"/>
      <c r="X1449" s="8"/>
      <c r="Y1449" s="134" t="n">
        <v>0</v>
      </c>
    </row>
    <row r="1450" customFormat="false" ht="15" hidden="false" customHeight="false" outlineLevel="0" collapsed="false">
      <c r="A1450" s="14"/>
      <c r="B1450" s="14"/>
      <c r="C1450" s="48" t="s">
        <v>1542</v>
      </c>
      <c r="D1450" s="14"/>
      <c r="E1450" s="14"/>
      <c r="F1450" s="14"/>
      <c r="G1450" s="14"/>
      <c r="H1450" s="14"/>
      <c r="I1450" s="14"/>
      <c r="J1450" s="14"/>
      <c r="K1450" s="14"/>
      <c r="L1450" s="14"/>
      <c r="M1450" s="141"/>
      <c r="N1450" s="14"/>
      <c r="O1450" s="14"/>
      <c r="P1450" s="14"/>
      <c r="Q1450" s="14"/>
      <c r="R1450" s="14"/>
      <c r="S1450" s="14"/>
      <c r="T1450" s="14"/>
      <c r="U1450" s="14"/>
      <c r="V1450" s="14"/>
      <c r="W1450" s="14"/>
      <c r="X1450" s="14"/>
      <c r="Y1450" s="142" t="n">
        <v>0</v>
      </c>
    </row>
    <row r="1451" customFormat="false" ht="15" hidden="false" customHeight="false" outlineLevel="0" collapsed="false">
      <c r="A1451" s="8"/>
      <c r="B1451" s="8"/>
      <c r="C1451" s="143" t="s">
        <v>1543</v>
      </c>
      <c r="D1451" s="8"/>
      <c r="E1451" s="8"/>
      <c r="F1451" s="8"/>
      <c r="G1451" s="8"/>
      <c r="H1451" s="8"/>
      <c r="I1451" s="8"/>
      <c r="J1451" s="8"/>
      <c r="K1451" s="8"/>
      <c r="L1451" s="8"/>
      <c r="M1451" s="144"/>
      <c r="N1451" s="8"/>
      <c r="O1451" s="8"/>
      <c r="P1451" s="8"/>
      <c r="Q1451" s="8"/>
      <c r="R1451" s="8"/>
      <c r="S1451" s="8"/>
      <c r="T1451" s="8"/>
      <c r="U1451" s="8"/>
      <c r="V1451" s="8"/>
      <c r="W1451" s="8"/>
      <c r="X1451" s="8"/>
      <c r="Y1451" s="134" t="n">
        <v>0</v>
      </c>
    </row>
    <row r="1452" customFormat="false" ht="15" hidden="false" customHeight="false" outlineLevel="0" collapsed="false">
      <c r="A1452" s="14"/>
      <c r="B1452" s="14"/>
      <c r="C1452" s="48" t="s">
        <v>1544</v>
      </c>
      <c r="D1452" s="14"/>
      <c r="E1452" s="14"/>
      <c r="F1452" s="14"/>
      <c r="G1452" s="14"/>
      <c r="H1452" s="14"/>
      <c r="I1452" s="14"/>
      <c r="J1452" s="14"/>
      <c r="K1452" s="14"/>
      <c r="L1452" s="14"/>
      <c r="M1452" s="141"/>
      <c r="N1452" s="14"/>
      <c r="O1452" s="14"/>
      <c r="P1452" s="14"/>
      <c r="Q1452" s="14"/>
      <c r="R1452" s="14"/>
      <c r="S1452" s="14"/>
      <c r="T1452" s="14"/>
      <c r="U1452" s="14"/>
      <c r="V1452" s="14"/>
      <c r="W1452" s="14"/>
      <c r="X1452" s="14"/>
      <c r="Y1452" s="142" t="n">
        <v>0</v>
      </c>
    </row>
    <row r="1453" customFormat="false" ht="15" hidden="false" customHeight="false" outlineLevel="0" collapsed="false">
      <c r="A1453" s="8"/>
      <c r="B1453" s="8"/>
      <c r="C1453" s="143" t="s">
        <v>1545</v>
      </c>
      <c r="D1453" s="8"/>
      <c r="E1453" s="8"/>
      <c r="F1453" s="8"/>
      <c r="G1453" s="8"/>
      <c r="H1453" s="8"/>
      <c r="I1453" s="8"/>
      <c r="J1453" s="8"/>
      <c r="K1453" s="8"/>
      <c r="L1453" s="8"/>
      <c r="M1453" s="144"/>
      <c r="N1453" s="8"/>
      <c r="O1453" s="8"/>
      <c r="P1453" s="8"/>
      <c r="Q1453" s="8"/>
      <c r="R1453" s="8"/>
      <c r="S1453" s="8"/>
      <c r="T1453" s="8"/>
      <c r="U1453" s="8"/>
      <c r="V1453" s="8"/>
      <c r="W1453" s="8"/>
      <c r="X1453" s="8"/>
      <c r="Y1453" s="134" t="n">
        <v>0</v>
      </c>
    </row>
    <row r="1454" customFormat="false" ht="15" hidden="false" customHeight="false" outlineLevel="0" collapsed="false">
      <c r="A1454" s="14"/>
      <c r="B1454" s="14"/>
      <c r="C1454" s="48" t="s">
        <v>1546</v>
      </c>
      <c r="D1454" s="14"/>
      <c r="E1454" s="14"/>
      <c r="F1454" s="14"/>
      <c r="G1454" s="14"/>
      <c r="H1454" s="14"/>
      <c r="I1454" s="14"/>
      <c r="J1454" s="14"/>
      <c r="K1454" s="14"/>
      <c r="L1454" s="14"/>
      <c r="M1454" s="141"/>
      <c r="N1454" s="14"/>
      <c r="O1454" s="14"/>
      <c r="P1454" s="14"/>
      <c r="Q1454" s="14"/>
      <c r="R1454" s="14"/>
      <c r="S1454" s="14"/>
      <c r="T1454" s="14"/>
      <c r="U1454" s="14"/>
      <c r="V1454" s="14"/>
      <c r="W1454" s="14"/>
      <c r="X1454" s="14"/>
      <c r="Y1454" s="142" t="n">
        <v>0</v>
      </c>
    </row>
    <row r="1455" customFormat="false" ht="15" hidden="false" customHeight="false" outlineLevel="0" collapsed="false">
      <c r="A1455" s="8"/>
      <c r="B1455" s="8"/>
      <c r="C1455" s="143" t="s">
        <v>1547</v>
      </c>
      <c r="D1455" s="8"/>
      <c r="E1455" s="8"/>
      <c r="F1455" s="8"/>
      <c r="G1455" s="8"/>
      <c r="H1455" s="8"/>
      <c r="I1455" s="8"/>
      <c r="J1455" s="8"/>
      <c r="K1455" s="8"/>
      <c r="L1455" s="8"/>
      <c r="M1455" s="144"/>
      <c r="N1455" s="8"/>
      <c r="O1455" s="8"/>
      <c r="P1455" s="8"/>
      <c r="Q1455" s="8"/>
      <c r="R1455" s="8"/>
      <c r="S1455" s="8"/>
      <c r="T1455" s="8"/>
      <c r="U1455" s="8"/>
      <c r="V1455" s="8"/>
      <c r="W1455" s="8"/>
      <c r="X1455" s="8"/>
      <c r="Y1455" s="134" t="n">
        <v>0</v>
      </c>
    </row>
    <row r="1456" customFormat="false" ht="15" hidden="false" customHeight="false" outlineLevel="0" collapsed="false">
      <c r="A1456" s="14"/>
      <c r="B1456" s="14"/>
      <c r="C1456" s="48" t="s">
        <v>1548</v>
      </c>
      <c r="D1456" s="14"/>
      <c r="E1456" s="14"/>
      <c r="F1456" s="14"/>
      <c r="G1456" s="14"/>
      <c r="H1456" s="14"/>
      <c r="I1456" s="14"/>
      <c r="J1456" s="14"/>
      <c r="K1456" s="14"/>
      <c r="L1456" s="14"/>
      <c r="M1456" s="141"/>
      <c r="N1456" s="14"/>
      <c r="O1456" s="14"/>
      <c r="P1456" s="14"/>
      <c r="Q1456" s="14"/>
      <c r="R1456" s="14"/>
      <c r="S1456" s="14"/>
      <c r="T1456" s="14"/>
      <c r="U1456" s="14"/>
      <c r="V1456" s="14"/>
      <c r="W1456" s="14"/>
      <c r="X1456" s="14"/>
      <c r="Y1456" s="142" t="n">
        <v>0</v>
      </c>
    </row>
    <row r="1457" customFormat="false" ht="15" hidden="false" customHeight="false" outlineLevel="0" collapsed="false">
      <c r="A1457" s="8"/>
      <c r="B1457" s="8"/>
      <c r="C1457" s="143" t="s">
        <v>1549</v>
      </c>
      <c r="D1457" s="8"/>
      <c r="E1457" s="8"/>
      <c r="F1457" s="8"/>
      <c r="G1457" s="8"/>
      <c r="H1457" s="8"/>
      <c r="I1457" s="8"/>
      <c r="J1457" s="8"/>
      <c r="K1457" s="8"/>
      <c r="L1457" s="8"/>
      <c r="M1457" s="144"/>
      <c r="N1457" s="8"/>
      <c r="O1457" s="8"/>
      <c r="P1457" s="8"/>
      <c r="Q1457" s="8"/>
      <c r="R1457" s="8"/>
      <c r="S1457" s="8"/>
      <c r="T1457" s="8"/>
      <c r="U1457" s="8"/>
      <c r="V1457" s="8"/>
      <c r="W1457" s="8"/>
      <c r="X1457" s="8"/>
      <c r="Y1457" s="134" t="n">
        <v>0</v>
      </c>
    </row>
    <row r="1458" customFormat="false" ht="15" hidden="false" customHeight="false" outlineLevel="0" collapsed="false">
      <c r="A1458" s="14"/>
      <c r="B1458" s="14"/>
      <c r="C1458" s="48" t="s">
        <v>355</v>
      </c>
      <c r="D1458" s="14"/>
      <c r="E1458" s="14"/>
      <c r="F1458" s="14"/>
      <c r="G1458" s="14"/>
      <c r="H1458" s="14"/>
      <c r="I1458" s="14"/>
      <c r="J1458" s="14"/>
      <c r="K1458" s="14"/>
      <c r="L1458" s="14"/>
      <c r="M1458" s="141"/>
      <c r="N1458" s="14"/>
      <c r="O1458" s="14"/>
      <c r="P1458" s="14"/>
      <c r="Q1458" s="14"/>
      <c r="R1458" s="14"/>
      <c r="S1458" s="14"/>
      <c r="T1458" s="14"/>
      <c r="U1458" s="14"/>
      <c r="V1458" s="14"/>
      <c r="W1458" s="14"/>
      <c r="X1458" s="14"/>
      <c r="Y1458" s="142" t="n">
        <v>0</v>
      </c>
    </row>
    <row r="1459" customFormat="false" ht="15" hidden="false" customHeight="false" outlineLevel="0" collapsed="false">
      <c r="A1459" s="8"/>
      <c r="B1459" s="8"/>
      <c r="C1459" s="143" t="s">
        <v>1550</v>
      </c>
      <c r="D1459" s="8"/>
      <c r="E1459" s="8"/>
      <c r="F1459" s="8"/>
      <c r="G1459" s="8"/>
      <c r="H1459" s="8"/>
      <c r="I1459" s="8"/>
      <c r="J1459" s="8"/>
      <c r="K1459" s="8"/>
      <c r="L1459" s="8"/>
      <c r="M1459" s="144"/>
      <c r="N1459" s="8"/>
      <c r="O1459" s="8"/>
      <c r="P1459" s="8"/>
      <c r="Q1459" s="8"/>
      <c r="R1459" s="8"/>
      <c r="S1459" s="8"/>
      <c r="T1459" s="8"/>
      <c r="U1459" s="8"/>
      <c r="V1459" s="8"/>
      <c r="W1459" s="8"/>
      <c r="X1459" s="8"/>
      <c r="Y1459" s="134" t="n">
        <v>0</v>
      </c>
    </row>
    <row r="1460" customFormat="false" ht="15" hidden="false" customHeight="false" outlineLevel="0" collapsed="false">
      <c r="A1460" s="14"/>
      <c r="B1460" s="14"/>
      <c r="C1460" s="48" t="s">
        <v>356</v>
      </c>
      <c r="D1460" s="14"/>
      <c r="E1460" s="14"/>
      <c r="F1460" s="14"/>
      <c r="G1460" s="14"/>
      <c r="H1460" s="14"/>
      <c r="I1460" s="14"/>
      <c r="J1460" s="14"/>
      <c r="K1460" s="14"/>
      <c r="L1460" s="14"/>
      <c r="M1460" s="141"/>
      <c r="N1460" s="14"/>
      <c r="O1460" s="14"/>
      <c r="P1460" s="14"/>
      <c r="Q1460" s="14"/>
      <c r="R1460" s="14"/>
      <c r="S1460" s="14"/>
      <c r="T1460" s="14"/>
      <c r="U1460" s="14"/>
      <c r="V1460" s="14"/>
      <c r="W1460" s="14"/>
      <c r="X1460" s="14"/>
      <c r="Y1460" s="142" t="n">
        <v>145156.7</v>
      </c>
    </row>
    <row r="1461" customFormat="false" ht="15" hidden="false" customHeight="false" outlineLevel="0" collapsed="false">
      <c r="A1461" s="14"/>
      <c r="B1461" s="14"/>
      <c r="C1461" s="14"/>
      <c r="D1461" s="48" t="s">
        <v>357</v>
      </c>
      <c r="E1461" s="14"/>
      <c r="F1461" s="14"/>
      <c r="G1461" s="14"/>
      <c r="H1461" s="14"/>
      <c r="I1461" s="14"/>
      <c r="J1461" s="14"/>
      <c r="K1461" s="14"/>
      <c r="L1461" s="14"/>
      <c r="M1461" s="141"/>
      <c r="N1461" s="14"/>
      <c r="O1461" s="14"/>
      <c r="P1461" s="14"/>
      <c r="Q1461" s="14"/>
      <c r="R1461" s="14"/>
      <c r="S1461" s="14"/>
      <c r="T1461" s="14"/>
      <c r="U1461" s="14"/>
      <c r="V1461" s="14"/>
      <c r="W1461" s="14"/>
      <c r="X1461" s="14"/>
      <c r="Y1461" s="142" t="n">
        <v>9</v>
      </c>
    </row>
    <row r="1462" customFormat="false" ht="15" hidden="false" customHeight="false" outlineLevel="0" collapsed="false">
      <c r="A1462" s="8"/>
      <c r="B1462" s="8"/>
      <c r="C1462" s="8"/>
      <c r="D1462" s="8"/>
      <c r="E1462" s="8"/>
      <c r="F1462" s="8"/>
      <c r="G1462" s="143" t="s">
        <v>839</v>
      </c>
      <c r="H1462" s="8"/>
      <c r="I1462" s="145" t="n">
        <v>43222</v>
      </c>
      <c r="J1462" s="8"/>
      <c r="K1462" s="143" t="s">
        <v>903</v>
      </c>
      <c r="L1462" s="8"/>
      <c r="M1462" s="144"/>
      <c r="N1462" s="8"/>
      <c r="O1462" s="143" t="s">
        <v>656</v>
      </c>
      <c r="P1462" s="8"/>
      <c r="Q1462" s="143" t="s">
        <v>657</v>
      </c>
      <c r="R1462" s="8"/>
      <c r="S1462" s="143" t="s">
        <v>409</v>
      </c>
      <c r="T1462" s="8"/>
      <c r="U1462" s="134" t="n">
        <v>217.19</v>
      </c>
      <c r="V1462" s="8"/>
      <c r="W1462" s="8"/>
      <c r="X1462" s="8"/>
      <c r="Y1462" s="134" t="n">
        <v>226.19</v>
      </c>
    </row>
    <row r="1463" customFormat="false" ht="15" hidden="false" customHeight="false" outlineLevel="0" collapsed="false">
      <c r="A1463" s="8"/>
      <c r="B1463" s="8"/>
      <c r="C1463" s="8"/>
      <c r="D1463" s="8"/>
      <c r="E1463" s="8"/>
      <c r="F1463" s="8"/>
      <c r="G1463" s="143" t="s">
        <v>509</v>
      </c>
      <c r="H1463" s="8"/>
      <c r="I1463" s="145" t="n">
        <v>43222</v>
      </c>
      <c r="J1463" s="8"/>
      <c r="K1463" s="143" t="s">
        <v>904</v>
      </c>
      <c r="L1463" s="8"/>
      <c r="M1463" s="144"/>
      <c r="N1463" s="8"/>
      <c r="O1463" s="143" t="s">
        <v>494</v>
      </c>
      <c r="P1463" s="8"/>
      <c r="Q1463" s="143" t="s">
        <v>905</v>
      </c>
      <c r="R1463" s="8"/>
      <c r="S1463" s="143" t="s">
        <v>409</v>
      </c>
      <c r="T1463" s="8"/>
      <c r="U1463" s="8"/>
      <c r="V1463" s="8"/>
      <c r="W1463" s="134" t="n">
        <v>217.19</v>
      </c>
      <c r="X1463" s="8"/>
      <c r="Y1463" s="134" t="n">
        <v>9</v>
      </c>
    </row>
    <row r="1464" customFormat="false" ht="15" hidden="false" customHeight="false" outlineLevel="0" collapsed="false">
      <c r="A1464" s="8"/>
      <c r="B1464" s="8"/>
      <c r="C1464" s="8"/>
      <c r="D1464" s="8"/>
      <c r="E1464" s="8"/>
      <c r="F1464" s="8"/>
      <c r="G1464" s="143" t="s">
        <v>839</v>
      </c>
      <c r="H1464" s="8"/>
      <c r="I1464" s="145" t="n">
        <v>43229</v>
      </c>
      <c r="J1464" s="8"/>
      <c r="K1464" s="143" t="s">
        <v>934</v>
      </c>
      <c r="L1464" s="8"/>
      <c r="M1464" s="144"/>
      <c r="N1464" s="8"/>
      <c r="O1464" s="143" t="s">
        <v>656</v>
      </c>
      <c r="P1464" s="8"/>
      <c r="Q1464" s="143" t="s">
        <v>663</v>
      </c>
      <c r="R1464" s="8"/>
      <c r="S1464" s="143" t="s">
        <v>409</v>
      </c>
      <c r="T1464" s="8"/>
      <c r="U1464" s="134" t="n">
        <v>265.97</v>
      </c>
      <c r="V1464" s="8"/>
      <c r="W1464" s="8"/>
      <c r="X1464" s="8"/>
      <c r="Y1464" s="134" t="n">
        <v>274.97</v>
      </c>
    </row>
    <row r="1465" customFormat="false" ht="15" hidden="false" customHeight="false" outlineLevel="0" collapsed="false">
      <c r="A1465" s="8"/>
      <c r="B1465" s="8"/>
      <c r="C1465" s="8"/>
      <c r="D1465" s="8"/>
      <c r="E1465" s="8"/>
      <c r="F1465" s="8"/>
      <c r="G1465" s="143" t="s">
        <v>509</v>
      </c>
      <c r="H1465" s="8"/>
      <c r="I1465" s="145" t="n">
        <v>43229</v>
      </c>
      <c r="J1465" s="8"/>
      <c r="K1465" s="143" t="s">
        <v>937</v>
      </c>
      <c r="L1465" s="8"/>
      <c r="M1465" s="144"/>
      <c r="N1465" s="8"/>
      <c r="O1465" s="143" t="s">
        <v>494</v>
      </c>
      <c r="P1465" s="8"/>
      <c r="Q1465" s="143" t="s">
        <v>938</v>
      </c>
      <c r="R1465" s="8"/>
      <c r="S1465" s="143" t="s">
        <v>409</v>
      </c>
      <c r="T1465" s="8"/>
      <c r="U1465" s="8"/>
      <c r="V1465" s="8"/>
      <c r="W1465" s="134" t="n">
        <v>265.97</v>
      </c>
      <c r="X1465" s="8"/>
      <c r="Y1465" s="134" t="n">
        <v>9</v>
      </c>
    </row>
    <row r="1466" customFormat="false" ht="15" hidden="false" customHeight="false" outlineLevel="0" collapsed="false">
      <c r="A1466" s="8"/>
      <c r="B1466" s="8"/>
      <c r="C1466" s="8"/>
      <c r="D1466" s="8"/>
      <c r="E1466" s="8"/>
      <c r="F1466" s="8"/>
      <c r="G1466" s="143" t="s">
        <v>509</v>
      </c>
      <c r="H1466" s="8"/>
      <c r="I1466" s="145" t="n">
        <v>43236</v>
      </c>
      <c r="J1466" s="8"/>
      <c r="K1466" s="143" t="s">
        <v>968</v>
      </c>
      <c r="L1466" s="8"/>
      <c r="M1466" s="144"/>
      <c r="N1466" s="8"/>
      <c r="O1466" s="143" t="s">
        <v>494</v>
      </c>
      <c r="P1466" s="8"/>
      <c r="Q1466" s="143" t="s">
        <v>969</v>
      </c>
      <c r="R1466" s="8"/>
      <c r="S1466" s="143" t="s">
        <v>409</v>
      </c>
      <c r="T1466" s="8"/>
      <c r="U1466" s="8"/>
      <c r="V1466" s="8"/>
      <c r="W1466" s="134" t="n">
        <v>217.77</v>
      </c>
      <c r="X1466" s="8"/>
      <c r="Y1466" s="134" t="n">
        <v>-208.77</v>
      </c>
    </row>
    <row r="1467" customFormat="false" ht="15.75" hidden="false" customHeight="false" outlineLevel="0" collapsed="false">
      <c r="A1467" s="8"/>
      <c r="B1467" s="8"/>
      <c r="C1467" s="8"/>
      <c r="D1467" s="8"/>
      <c r="E1467" s="8"/>
      <c r="F1467" s="8"/>
      <c r="G1467" s="143" t="s">
        <v>839</v>
      </c>
      <c r="H1467" s="8"/>
      <c r="I1467" s="145" t="n">
        <v>43236</v>
      </c>
      <c r="J1467" s="8"/>
      <c r="K1467" s="143" t="s">
        <v>972</v>
      </c>
      <c r="L1467" s="8"/>
      <c r="M1467" s="144"/>
      <c r="N1467" s="8"/>
      <c r="O1467" s="143" t="s">
        <v>656</v>
      </c>
      <c r="P1467" s="8"/>
      <c r="Q1467" s="143" t="s">
        <v>668</v>
      </c>
      <c r="R1467" s="8"/>
      <c r="S1467" s="143" t="s">
        <v>409</v>
      </c>
      <c r="T1467" s="8"/>
      <c r="U1467" s="135" t="n">
        <v>217.77</v>
      </c>
      <c r="V1467" s="8"/>
      <c r="W1467" s="146"/>
      <c r="X1467" s="8"/>
      <c r="Y1467" s="135" t="n">
        <v>9</v>
      </c>
    </row>
    <row r="1468" customFormat="false" ht="15" hidden="false" customHeight="false" outlineLevel="0" collapsed="false">
      <c r="A1468" s="8"/>
      <c r="B1468" s="8"/>
      <c r="C1468" s="8"/>
      <c r="D1468" s="143" t="s">
        <v>1551</v>
      </c>
      <c r="E1468" s="8"/>
      <c r="F1468" s="8"/>
      <c r="G1468" s="8"/>
      <c r="H1468" s="8"/>
      <c r="I1468" s="8"/>
      <c r="J1468" s="8"/>
      <c r="K1468" s="8"/>
      <c r="L1468" s="8"/>
      <c r="M1468" s="144"/>
      <c r="N1468" s="8"/>
      <c r="O1468" s="8"/>
      <c r="P1468" s="8"/>
      <c r="Q1468" s="8"/>
      <c r="R1468" s="8"/>
      <c r="S1468" s="8"/>
      <c r="T1468" s="8"/>
      <c r="U1468" s="134" t="n">
        <v>700.93</v>
      </c>
      <c r="V1468" s="8"/>
      <c r="W1468" s="134" t="n">
        <v>700.93</v>
      </c>
      <c r="X1468" s="8"/>
      <c r="Y1468" s="134" t="n">
        <v>9</v>
      </c>
    </row>
    <row r="1469" customFormat="false" ht="15" hidden="false" customHeight="false" outlineLevel="0" collapsed="false">
      <c r="A1469" s="14"/>
      <c r="B1469" s="14"/>
      <c r="C1469" s="14"/>
      <c r="D1469" s="48" t="s">
        <v>359</v>
      </c>
      <c r="E1469" s="14"/>
      <c r="F1469" s="14"/>
      <c r="G1469" s="14"/>
      <c r="H1469" s="14"/>
      <c r="I1469" s="14"/>
      <c r="J1469" s="14"/>
      <c r="K1469" s="14"/>
      <c r="L1469" s="14"/>
      <c r="M1469" s="141"/>
      <c r="N1469" s="14"/>
      <c r="O1469" s="14"/>
      <c r="P1469" s="14"/>
      <c r="Q1469" s="14"/>
      <c r="R1469" s="14"/>
      <c r="S1469" s="14"/>
      <c r="T1469" s="14"/>
      <c r="U1469" s="14"/>
      <c r="V1469" s="14"/>
      <c r="W1469" s="14"/>
      <c r="X1469" s="14"/>
      <c r="Y1469" s="142" t="n">
        <v>145147.7</v>
      </c>
    </row>
    <row r="1470" customFormat="false" ht="15" hidden="false" customHeight="false" outlineLevel="0" collapsed="false">
      <c r="A1470" s="8"/>
      <c r="B1470" s="8"/>
      <c r="C1470" s="8"/>
      <c r="D1470" s="8"/>
      <c r="E1470" s="8"/>
      <c r="F1470" s="8"/>
      <c r="G1470" s="143" t="s">
        <v>839</v>
      </c>
      <c r="H1470" s="8"/>
      <c r="I1470" s="145" t="n">
        <v>43221</v>
      </c>
      <c r="J1470" s="8"/>
      <c r="K1470" s="143" t="s">
        <v>889</v>
      </c>
      <c r="L1470" s="8"/>
      <c r="M1470" s="144"/>
      <c r="N1470" s="8"/>
      <c r="O1470" s="143" t="s">
        <v>494</v>
      </c>
      <c r="P1470" s="8"/>
      <c r="Q1470" s="143" t="s">
        <v>850</v>
      </c>
      <c r="R1470" s="8"/>
      <c r="S1470" s="143" t="s">
        <v>409</v>
      </c>
      <c r="T1470" s="8"/>
      <c r="U1470" s="134" t="n">
        <v>1047.9</v>
      </c>
      <c r="V1470" s="8"/>
      <c r="W1470" s="8"/>
      <c r="X1470" s="8"/>
      <c r="Y1470" s="134" t="n">
        <v>146195.6</v>
      </c>
    </row>
    <row r="1471" customFormat="false" ht="15" hidden="false" customHeight="false" outlineLevel="0" collapsed="false">
      <c r="A1471" s="8"/>
      <c r="B1471" s="8"/>
      <c r="C1471" s="8"/>
      <c r="D1471" s="8"/>
      <c r="E1471" s="8"/>
      <c r="F1471" s="8"/>
      <c r="G1471" s="143" t="s">
        <v>839</v>
      </c>
      <c r="H1471" s="8"/>
      <c r="I1471" s="145" t="n">
        <v>43222</v>
      </c>
      <c r="J1471" s="8"/>
      <c r="K1471" s="143" t="s">
        <v>901</v>
      </c>
      <c r="L1471" s="8"/>
      <c r="M1471" s="144"/>
      <c r="N1471" s="8"/>
      <c r="O1471" s="143" t="s">
        <v>494</v>
      </c>
      <c r="P1471" s="8"/>
      <c r="Q1471" s="143" t="s">
        <v>850</v>
      </c>
      <c r="R1471" s="8"/>
      <c r="S1471" s="143" t="s">
        <v>409</v>
      </c>
      <c r="T1471" s="8"/>
      <c r="U1471" s="134" t="n">
        <v>1033.9</v>
      </c>
      <c r="V1471" s="8"/>
      <c r="W1471" s="8"/>
      <c r="X1471" s="8"/>
      <c r="Y1471" s="134" t="n">
        <v>147229.5</v>
      </c>
    </row>
    <row r="1472" customFormat="false" ht="15" hidden="false" customHeight="false" outlineLevel="0" collapsed="false">
      <c r="A1472" s="8"/>
      <c r="B1472" s="8"/>
      <c r="C1472" s="8"/>
      <c r="D1472" s="8"/>
      <c r="E1472" s="8"/>
      <c r="F1472" s="8"/>
      <c r="G1472" s="143" t="s">
        <v>839</v>
      </c>
      <c r="H1472" s="8"/>
      <c r="I1472" s="145" t="n">
        <v>43223</v>
      </c>
      <c r="J1472" s="8"/>
      <c r="K1472" s="143" t="s">
        <v>909</v>
      </c>
      <c r="L1472" s="8"/>
      <c r="M1472" s="144"/>
      <c r="N1472" s="8"/>
      <c r="O1472" s="143" t="s">
        <v>494</v>
      </c>
      <c r="P1472" s="8"/>
      <c r="Q1472" s="143" t="s">
        <v>850</v>
      </c>
      <c r="R1472" s="8"/>
      <c r="S1472" s="143" t="s">
        <v>409</v>
      </c>
      <c r="T1472" s="8"/>
      <c r="U1472" s="134" t="n">
        <v>908.6</v>
      </c>
      <c r="V1472" s="8"/>
      <c r="W1472" s="8"/>
      <c r="X1472" s="8"/>
      <c r="Y1472" s="134" t="n">
        <v>148138.1</v>
      </c>
    </row>
    <row r="1473" customFormat="false" ht="15" hidden="false" customHeight="false" outlineLevel="0" collapsed="false">
      <c r="A1473" s="8"/>
      <c r="B1473" s="8"/>
      <c r="C1473" s="8"/>
      <c r="D1473" s="8"/>
      <c r="E1473" s="8"/>
      <c r="F1473" s="8"/>
      <c r="G1473" s="143" t="s">
        <v>839</v>
      </c>
      <c r="H1473" s="8"/>
      <c r="I1473" s="145" t="n">
        <v>43224</v>
      </c>
      <c r="J1473" s="8"/>
      <c r="K1473" s="143" t="s">
        <v>917</v>
      </c>
      <c r="L1473" s="8"/>
      <c r="M1473" s="144"/>
      <c r="N1473" s="8"/>
      <c r="O1473" s="143" t="s">
        <v>494</v>
      </c>
      <c r="P1473" s="8"/>
      <c r="Q1473" s="143" t="s">
        <v>850</v>
      </c>
      <c r="R1473" s="8"/>
      <c r="S1473" s="143" t="s">
        <v>409</v>
      </c>
      <c r="T1473" s="8"/>
      <c r="U1473" s="134" t="n">
        <v>963.9</v>
      </c>
      <c r="V1473" s="8"/>
      <c r="W1473" s="8"/>
      <c r="X1473" s="8"/>
      <c r="Y1473" s="134" t="n">
        <v>149102</v>
      </c>
    </row>
    <row r="1474" customFormat="false" ht="15" hidden="false" customHeight="false" outlineLevel="0" collapsed="false">
      <c r="A1474" s="8"/>
      <c r="B1474" s="8"/>
      <c r="C1474" s="8"/>
      <c r="D1474" s="8"/>
      <c r="E1474" s="8"/>
      <c r="F1474" s="8"/>
      <c r="G1474" s="143" t="s">
        <v>839</v>
      </c>
      <c r="H1474" s="8"/>
      <c r="I1474" s="145" t="n">
        <v>43227</v>
      </c>
      <c r="J1474" s="8"/>
      <c r="K1474" s="143" t="s">
        <v>921</v>
      </c>
      <c r="L1474" s="8"/>
      <c r="M1474" s="144"/>
      <c r="N1474" s="8"/>
      <c r="O1474" s="143" t="s">
        <v>494</v>
      </c>
      <c r="P1474" s="8"/>
      <c r="Q1474" s="143" t="s">
        <v>850</v>
      </c>
      <c r="R1474" s="8"/>
      <c r="S1474" s="143" t="s">
        <v>409</v>
      </c>
      <c r="T1474" s="8"/>
      <c r="U1474" s="134" t="n">
        <v>919.8</v>
      </c>
      <c r="V1474" s="8"/>
      <c r="W1474" s="8"/>
      <c r="X1474" s="8"/>
      <c r="Y1474" s="134" t="n">
        <v>150021.8</v>
      </c>
    </row>
    <row r="1475" customFormat="false" ht="15" hidden="false" customHeight="false" outlineLevel="0" collapsed="false">
      <c r="A1475" s="8"/>
      <c r="B1475" s="8"/>
      <c r="C1475" s="8"/>
      <c r="D1475" s="8"/>
      <c r="E1475" s="8"/>
      <c r="F1475" s="8"/>
      <c r="G1475" s="143" t="s">
        <v>839</v>
      </c>
      <c r="H1475" s="8"/>
      <c r="I1475" s="145" t="n">
        <v>43228</v>
      </c>
      <c r="J1475" s="8"/>
      <c r="K1475" s="143" t="s">
        <v>925</v>
      </c>
      <c r="L1475" s="8"/>
      <c r="M1475" s="144"/>
      <c r="N1475" s="8"/>
      <c r="O1475" s="143" t="s">
        <v>494</v>
      </c>
      <c r="P1475" s="8"/>
      <c r="Q1475" s="143" t="s">
        <v>850</v>
      </c>
      <c r="R1475" s="8"/>
      <c r="S1475" s="143" t="s">
        <v>409</v>
      </c>
      <c r="T1475" s="8"/>
      <c r="U1475" s="134" t="n">
        <v>980</v>
      </c>
      <c r="V1475" s="8"/>
      <c r="W1475" s="8"/>
      <c r="X1475" s="8"/>
      <c r="Y1475" s="134" t="n">
        <v>151001.8</v>
      </c>
    </row>
    <row r="1476" customFormat="false" ht="15" hidden="false" customHeight="false" outlineLevel="0" collapsed="false">
      <c r="A1476" s="8"/>
      <c r="B1476" s="8"/>
      <c r="C1476" s="8"/>
      <c r="D1476" s="8"/>
      <c r="E1476" s="8"/>
      <c r="F1476" s="8"/>
      <c r="G1476" s="143" t="s">
        <v>839</v>
      </c>
      <c r="H1476" s="8"/>
      <c r="I1476" s="145" t="n">
        <v>43229</v>
      </c>
      <c r="J1476" s="8"/>
      <c r="K1476" s="143" t="s">
        <v>935</v>
      </c>
      <c r="L1476" s="8"/>
      <c r="M1476" s="144"/>
      <c r="N1476" s="8"/>
      <c r="O1476" s="143" t="s">
        <v>494</v>
      </c>
      <c r="P1476" s="8"/>
      <c r="Q1476" s="143" t="s">
        <v>850</v>
      </c>
      <c r="R1476" s="8"/>
      <c r="S1476" s="143" t="s">
        <v>409</v>
      </c>
      <c r="T1476" s="8"/>
      <c r="U1476" s="134" t="n">
        <v>947.8</v>
      </c>
      <c r="V1476" s="8"/>
      <c r="W1476" s="8"/>
      <c r="X1476" s="8"/>
      <c r="Y1476" s="134" t="n">
        <v>151949.6</v>
      </c>
    </row>
    <row r="1477" customFormat="false" ht="15" hidden="false" customHeight="false" outlineLevel="0" collapsed="false">
      <c r="A1477" s="8"/>
      <c r="B1477" s="8"/>
      <c r="C1477" s="8"/>
      <c r="D1477" s="8"/>
      <c r="E1477" s="8"/>
      <c r="F1477" s="8"/>
      <c r="G1477" s="143" t="s">
        <v>839</v>
      </c>
      <c r="H1477" s="8"/>
      <c r="I1477" s="145" t="n">
        <v>43230</v>
      </c>
      <c r="J1477" s="8"/>
      <c r="K1477" s="143" t="s">
        <v>941</v>
      </c>
      <c r="L1477" s="8"/>
      <c r="M1477" s="144"/>
      <c r="N1477" s="8"/>
      <c r="O1477" s="143" t="s">
        <v>494</v>
      </c>
      <c r="P1477" s="8"/>
      <c r="Q1477" s="143" t="s">
        <v>850</v>
      </c>
      <c r="R1477" s="8"/>
      <c r="S1477" s="143" t="s">
        <v>409</v>
      </c>
      <c r="T1477" s="8"/>
      <c r="U1477" s="134" t="n">
        <v>992.6</v>
      </c>
      <c r="V1477" s="8"/>
      <c r="W1477" s="8"/>
      <c r="X1477" s="8"/>
      <c r="Y1477" s="134" t="n">
        <v>152942.2</v>
      </c>
    </row>
    <row r="1478" customFormat="false" ht="15" hidden="false" customHeight="false" outlineLevel="0" collapsed="false">
      <c r="A1478" s="8"/>
      <c r="B1478" s="8"/>
      <c r="C1478" s="8"/>
      <c r="D1478" s="8"/>
      <c r="E1478" s="8"/>
      <c r="F1478" s="8"/>
      <c r="G1478" s="143" t="s">
        <v>839</v>
      </c>
      <c r="H1478" s="8"/>
      <c r="I1478" s="145" t="n">
        <v>43231</v>
      </c>
      <c r="J1478" s="8"/>
      <c r="K1478" s="143" t="s">
        <v>945</v>
      </c>
      <c r="L1478" s="8"/>
      <c r="M1478" s="144"/>
      <c r="N1478" s="8"/>
      <c r="O1478" s="143" t="s">
        <v>494</v>
      </c>
      <c r="P1478" s="8"/>
      <c r="Q1478" s="143" t="s">
        <v>850</v>
      </c>
      <c r="R1478" s="8"/>
      <c r="S1478" s="143" t="s">
        <v>409</v>
      </c>
      <c r="T1478" s="8"/>
      <c r="U1478" s="134" t="n">
        <v>957.6</v>
      </c>
      <c r="V1478" s="8"/>
      <c r="W1478" s="8"/>
      <c r="X1478" s="8"/>
      <c r="Y1478" s="134" t="n">
        <v>153899.8</v>
      </c>
    </row>
    <row r="1479" customFormat="false" ht="15" hidden="false" customHeight="false" outlineLevel="0" collapsed="false">
      <c r="A1479" s="8"/>
      <c r="B1479" s="8"/>
      <c r="C1479" s="8"/>
      <c r="D1479" s="8"/>
      <c r="E1479" s="8"/>
      <c r="F1479" s="8"/>
      <c r="G1479" s="143" t="s">
        <v>839</v>
      </c>
      <c r="H1479" s="8"/>
      <c r="I1479" s="145" t="n">
        <v>43234</v>
      </c>
      <c r="J1479" s="8"/>
      <c r="K1479" s="143" t="s">
        <v>951</v>
      </c>
      <c r="L1479" s="8"/>
      <c r="M1479" s="144"/>
      <c r="N1479" s="8"/>
      <c r="O1479" s="143" t="s">
        <v>494</v>
      </c>
      <c r="P1479" s="8"/>
      <c r="Q1479" s="143" t="s">
        <v>850</v>
      </c>
      <c r="R1479" s="8"/>
      <c r="S1479" s="143" t="s">
        <v>409</v>
      </c>
      <c r="T1479" s="8"/>
      <c r="U1479" s="134" t="n">
        <v>938</v>
      </c>
      <c r="V1479" s="8"/>
      <c r="W1479" s="8"/>
      <c r="X1479" s="8"/>
      <c r="Y1479" s="134" t="n">
        <v>154837.8</v>
      </c>
    </row>
    <row r="1480" customFormat="false" ht="15" hidden="false" customHeight="false" outlineLevel="0" collapsed="false">
      <c r="A1480" s="8"/>
      <c r="B1480" s="8"/>
      <c r="C1480" s="8"/>
      <c r="D1480" s="8"/>
      <c r="E1480" s="8"/>
      <c r="F1480" s="8"/>
      <c r="G1480" s="143" t="s">
        <v>839</v>
      </c>
      <c r="H1480" s="8"/>
      <c r="I1480" s="145" t="n">
        <v>43235</v>
      </c>
      <c r="J1480" s="8"/>
      <c r="K1480" s="143" t="s">
        <v>964</v>
      </c>
      <c r="L1480" s="8"/>
      <c r="M1480" s="144"/>
      <c r="N1480" s="8"/>
      <c r="O1480" s="143" t="s">
        <v>494</v>
      </c>
      <c r="P1480" s="8"/>
      <c r="Q1480" s="143" t="s">
        <v>850</v>
      </c>
      <c r="R1480" s="8"/>
      <c r="S1480" s="143" t="s">
        <v>409</v>
      </c>
      <c r="T1480" s="8"/>
      <c r="U1480" s="134" t="n">
        <v>912.8</v>
      </c>
      <c r="V1480" s="8"/>
      <c r="W1480" s="8"/>
      <c r="X1480" s="8"/>
      <c r="Y1480" s="134" t="n">
        <v>155750.6</v>
      </c>
    </row>
    <row r="1481" customFormat="false" ht="15" hidden="false" customHeight="false" outlineLevel="0" collapsed="false">
      <c r="A1481" s="8"/>
      <c r="B1481" s="8"/>
      <c r="C1481" s="8"/>
      <c r="D1481" s="8"/>
      <c r="E1481" s="8"/>
      <c r="F1481" s="8"/>
      <c r="G1481" s="143" t="s">
        <v>839</v>
      </c>
      <c r="H1481" s="8"/>
      <c r="I1481" s="145" t="n">
        <v>43236</v>
      </c>
      <c r="J1481" s="8"/>
      <c r="K1481" s="143" t="s">
        <v>970</v>
      </c>
      <c r="L1481" s="8"/>
      <c r="M1481" s="144"/>
      <c r="N1481" s="8"/>
      <c r="O1481" s="143" t="s">
        <v>494</v>
      </c>
      <c r="P1481" s="8"/>
      <c r="Q1481" s="143" t="s">
        <v>850</v>
      </c>
      <c r="R1481" s="8"/>
      <c r="S1481" s="143" t="s">
        <v>409</v>
      </c>
      <c r="T1481" s="8"/>
      <c r="U1481" s="134" t="n">
        <v>806.4</v>
      </c>
      <c r="V1481" s="8"/>
      <c r="W1481" s="8"/>
      <c r="X1481" s="8"/>
      <c r="Y1481" s="134" t="n">
        <v>156557</v>
      </c>
    </row>
    <row r="1482" customFormat="false" ht="15" hidden="false" customHeight="false" outlineLevel="0" collapsed="false">
      <c r="A1482" s="8"/>
      <c r="B1482" s="8"/>
      <c r="C1482" s="8"/>
      <c r="D1482" s="8"/>
      <c r="E1482" s="8"/>
      <c r="F1482" s="8"/>
      <c r="G1482" s="143" t="s">
        <v>839</v>
      </c>
      <c r="H1482" s="8"/>
      <c r="I1482" s="145" t="n">
        <v>43237</v>
      </c>
      <c r="J1482" s="8"/>
      <c r="K1482" s="143" t="s">
        <v>973</v>
      </c>
      <c r="L1482" s="8"/>
      <c r="M1482" s="144"/>
      <c r="N1482" s="8"/>
      <c r="O1482" s="143" t="s">
        <v>494</v>
      </c>
      <c r="P1482" s="8"/>
      <c r="Q1482" s="143" t="s">
        <v>850</v>
      </c>
      <c r="R1482" s="8"/>
      <c r="S1482" s="143" t="s">
        <v>409</v>
      </c>
      <c r="T1482" s="8"/>
      <c r="U1482" s="134" t="n">
        <v>869.4</v>
      </c>
      <c r="V1482" s="8"/>
      <c r="W1482" s="8"/>
      <c r="X1482" s="8"/>
      <c r="Y1482" s="134" t="n">
        <v>157426.4</v>
      </c>
    </row>
    <row r="1483" customFormat="false" ht="15" hidden="false" customHeight="false" outlineLevel="0" collapsed="false">
      <c r="A1483" s="8"/>
      <c r="B1483" s="8"/>
      <c r="C1483" s="8"/>
      <c r="D1483" s="8"/>
      <c r="E1483" s="8"/>
      <c r="F1483" s="8"/>
      <c r="G1483" s="143" t="s">
        <v>839</v>
      </c>
      <c r="H1483" s="8"/>
      <c r="I1483" s="145" t="n">
        <v>43238</v>
      </c>
      <c r="J1483" s="8"/>
      <c r="K1483" s="143" t="s">
        <v>975</v>
      </c>
      <c r="L1483" s="8"/>
      <c r="M1483" s="144"/>
      <c r="N1483" s="8"/>
      <c r="O1483" s="143" t="s">
        <v>494</v>
      </c>
      <c r="P1483" s="8"/>
      <c r="Q1483" s="143" t="s">
        <v>850</v>
      </c>
      <c r="R1483" s="8"/>
      <c r="S1483" s="143" t="s">
        <v>409</v>
      </c>
      <c r="T1483" s="8"/>
      <c r="U1483" s="134" t="n">
        <v>850.5</v>
      </c>
      <c r="V1483" s="8"/>
      <c r="W1483" s="8"/>
      <c r="X1483" s="8"/>
      <c r="Y1483" s="134" t="n">
        <v>158276.9</v>
      </c>
    </row>
    <row r="1484" customFormat="false" ht="15" hidden="false" customHeight="false" outlineLevel="0" collapsed="false">
      <c r="A1484" s="8"/>
      <c r="B1484" s="8"/>
      <c r="C1484" s="8"/>
      <c r="D1484" s="8"/>
      <c r="E1484" s="8"/>
      <c r="F1484" s="8"/>
      <c r="G1484" s="143" t="s">
        <v>839</v>
      </c>
      <c r="H1484" s="8"/>
      <c r="I1484" s="145" t="n">
        <v>43241</v>
      </c>
      <c r="J1484" s="8"/>
      <c r="K1484" s="143" t="s">
        <v>990</v>
      </c>
      <c r="L1484" s="8"/>
      <c r="M1484" s="144"/>
      <c r="N1484" s="8"/>
      <c r="O1484" s="143" t="s">
        <v>494</v>
      </c>
      <c r="P1484" s="8"/>
      <c r="Q1484" s="143" t="s">
        <v>850</v>
      </c>
      <c r="R1484" s="8"/>
      <c r="S1484" s="143" t="s">
        <v>409</v>
      </c>
      <c r="T1484" s="8"/>
      <c r="U1484" s="134" t="n">
        <v>793.8</v>
      </c>
      <c r="V1484" s="8"/>
      <c r="W1484" s="8"/>
      <c r="X1484" s="8"/>
      <c r="Y1484" s="134" t="n">
        <v>159070.7</v>
      </c>
    </row>
    <row r="1485" customFormat="false" ht="15.75" hidden="false" customHeight="false" outlineLevel="0" collapsed="false">
      <c r="A1485" s="8"/>
      <c r="B1485" s="8"/>
      <c r="C1485" s="8"/>
      <c r="D1485" s="8"/>
      <c r="E1485" s="8"/>
      <c r="F1485" s="8"/>
      <c r="G1485" s="143" t="s">
        <v>839</v>
      </c>
      <c r="H1485" s="8"/>
      <c r="I1485" s="145" t="n">
        <v>43243</v>
      </c>
      <c r="J1485" s="8"/>
      <c r="K1485" s="143" t="s">
        <v>997</v>
      </c>
      <c r="L1485" s="8"/>
      <c r="M1485" s="144"/>
      <c r="N1485" s="8"/>
      <c r="O1485" s="143" t="s">
        <v>494</v>
      </c>
      <c r="P1485" s="8"/>
      <c r="Q1485" s="143" t="s">
        <v>998</v>
      </c>
      <c r="R1485" s="8"/>
      <c r="S1485" s="143" t="s">
        <v>409</v>
      </c>
      <c r="T1485" s="8"/>
      <c r="U1485" s="135" t="n">
        <v>749</v>
      </c>
      <c r="V1485" s="8"/>
      <c r="W1485" s="146"/>
      <c r="X1485" s="8"/>
      <c r="Y1485" s="135" t="n">
        <v>159819.7</v>
      </c>
    </row>
    <row r="1486" customFormat="false" ht="15" hidden="false" customHeight="false" outlineLevel="0" collapsed="false">
      <c r="A1486" s="8"/>
      <c r="B1486" s="8"/>
      <c r="C1486" s="8"/>
      <c r="D1486" s="143" t="s">
        <v>1552</v>
      </c>
      <c r="E1486" s="8"/>
      <c r="F1486" s="8"/>
      <c r="G1486" s="8"/>
      <c r="H1486" s="8"/>
      <c r="I1486" s="8"/>
      <c r="J1486" s="8"/>
      <c r="K1486" s="8"/>
      <c r="L1486" s="8"/>
      <c r="M1486" s="144"/>
      <c r="N1486" s="8"/>
      <c r="O1486" s="8"/>
      <c r="P1486" s="8"/>
      <c r="Q1486" s="8"/>
      <c r="R1486" s="8"/>
      <c r="S1486" s="8"/>
      <c r="T1486" s="8"/>
      <c r="U1486" s="134" t="n">
        <v>14672</v>
      </c>
      <c r="V1486" s="8"/>
      <c r="W1486" s="134" t="n">
        <v>0</v>
      </c>
      <c r="X1486" s="8"/>
      <c r="Y1486" s="134" t="n">
        <v>159819.7</v>
      </c>
    </row>
    <row r="1487" customFormat="false" ht="15" hidden="false" customHeight="false" outlineLevel="0" collapsed="false">
      <c r="A1487" s="14"/>
      <c r="B1487" s="14"/>
      <c r="C1487" s="14"/>
      <c r="D1487" s="48" t="s">
        <v>360</v>
      </c>
      <c r="E1487" s="14"/>
      <c r="F1487" s="14"/>
      <c r="G1487" s="14"/>
      <c r="H1487" s="14"/>
      <c r="I1487" s="14"/>
      <c r="J1487" s="14"/>
      <c r="K1487" s="14"/>
      <c r="L1487" s="14"/>
      <c r="M1487" s="141"/>
      <c r="N1487" s="14"/>
      <c r="O1487" s="14"/>
      <c r="P1487" s="14"/>
      <c r="Q1487" s="14"/>
      <c r="R1487" s="14"/>
      <c r="S1487" s="14"/>
      <c r="T1487" s="14"/>
      <c r="U1487" s="14"/>
      <c r="V1487" s="14"/>
      <c r="W1487" s="14"/>
      <c r="X1487" s="14"/>
      <c r="Y1487" s="142" t="n">
        <v>0</v>
      </c>
    </row>
    <row r="1488" customFormat="false" ht="15.75" hidden="false" customHeight="false" outlineLevel="0" collapsed="false">
      <c r="A1488" s="8"/>
      <c r="B1488" s="8"/>
      <c r="C1488" s="8"/>
      <c r="D1488" s="143" t="s">
        <v>1553</v>
      </c>
      <c r="E1488" s="8"/>
      <c r="F1488" s="8"/>
      <c r="G1488" s="8"/>
      <c r="H1488" s="8"/>
      <c r="I1488" s="8"/>
      <c r="J1488" s="8"/>
      <c r="K1488" s="8"/>
      <c r="L1488" s="8"/>
      <c r="M1488" s="144"/>
      <c r="N1488" s="8"/>
      <c r="O1488" s="8"/>
      <c r="P1488" s="8"/>
      <c r="Q1488" s="8"/>
      <c r="R1488" s="8"/>
      <c r="S1488" s="8"/>
      <c r="T1488" s="8"/>
      <c r="U1488" s="146"/>
      <c r="V1488" s="8"/>
      <c r="W1488" s="146"/>
      <c r="X1488" s="8"/>
      <c r="Y1488" s="135" t="n">
        <v>0</v>
      </c>
    </row>
    <row r="1489" customFormat="false" ht="15" hidden="false" customHeight="false" outlineLevel="0" collapsed="false">
      <c r="A1489" s="8"/>
      <c r="B1489" s="8"/>
      <c r="C1489" s="143" t="s">
        <v>361</v>
      </c>
      <c r="D1489" s="8"/>
      <c r="E1489" s="8"/>
      <c r="F1489" s="8"/>
      <c r="G1489" s="8"/>
      <c r="H1489" s="8"/>
      <c r="I1489" s="8"/>
      <c r="J1489" s="8"/>
      <c r="K1489" s="8"/>
      <c r="L1489" s="8"/>
      <c r="M1489" s="144"/>
      <c r="N1489" s="8"/>
      <c r="O1489" s="8"/>
      <c r="P1489" s="8"/>
      <c r="Q1489" s="8"/>
      <c r="R1489" s="8"/>
      <c r="S1489" s="8"/>
      <c r="T1489" s="8"/>
      <c r="U1489" s="134" t="n">
        <v>15372.93</v>
      </c>
      <c r="V1489" s="8"/>
      <c r="W1489" s="134" t="n">
        <v>700.93</v>
      </c>
      <c r="X1489" s="8"/>
      <c r="Y1489" s="134" t="n">
        <v>159828.7</v>
      </c>
    </row>
    <row r="1490" customFormat="false" ht="15" hidden="false" customHeight="false" outlineLevel="0" collapsed="false">
      <c r="A1490" s="14"/>
      <c r="B1490" s="14"/>
      <c r="C1490" s="48" t="s">
        <v>1554</v>
      </c>
      <c r="D1490" s="14"/>
      <c r="E1490" s="14"/>
      <c r="F1490" s="14"/>
      <c r="G1490" s="14"/>
      <c r="H1490" s="14"/>
      <c r="I1490" s="14"/>
      <c r="J1490" s="14"/>
      <c r="K1490" s="14"/>
      <c r="L1490" s="14"/>
      <c r="M1490" s="141"/>
      <c r="N1490" s="14"/>
      <c r="O1490" s="14"/>
      <c r="P1490" s="14"/>
      <c r="Q1490" s="14"/>
      <c r="R1490" s="14"/>
      <c r="S1490" s="14"/>
      <c r="T1490" s="14"/>
      <c r="U1490" s="14"/>
      <c r="V1490" s="14"/>
      <c r="W1490" s="14"/>
      <c r="X1490" s="14"/>
      <c r="Y1490" s="142" t="n">
        <v>0</v>
      </c>
    </row>
    <row r="1491" customFormat="false" ht="15" hidden="false" customHeight="false" outlineLevel="0" collapsed="false">
      <c r="A1491" s="8"/>
      <c r="B1491" s="8"/>
      <c r="C1491" s="143" t="s">
        <v>1555</v>
      </c>
      <c r="D1491" s="8"/>
      <c r="E1491" s="8"/>
      <c r="F1491" s="8"/>
      <c r="G1491" s="8"/>
      <c r="H1491" s="8"/>
      <c r="I1491" s="8"/>
      <c r="J1491" s="8"/>
      <c r="K1491" s="8"/>
      <c r="L1491" s="8"/>
      <c r="M1491" s="144"/>
      <c r="N1491" s="8"/>
      <c r="O1491" s="8"/>
      <c r="P1491" s="8"/>
      <c r="Q1491" s="8"/>
      <c r="R1491" s="8"/>
      <c r="S1491" s="8"/>
      <c r="T1491" s="8"/>
      <c r="U1491" s="8"/>
      <c r="V1491" s="8"/>
      <c r="W1491" s="8"/>
      <c r="X1491" s="8"/>
      <c r="Y1491" s="134" t="n">
        <v>0</v>
      </c>
    </row>
    <row r="1492" customFormat="false" ht="15" hidden="false" customHeight="false" outlineLevel="0" collapsed="false">
      <c r="A1492" s="14"/>
      <c r="B1492" s="14"/>
      <c r="C1492" s="48" t="s">
        <v>1556</v>
      </c>
      <c r="D1492" s="14"/>
      <c r="E1492" s="14"/>
      <c r="F1492" s="14"/>
      <c r="G1492" s="14"/>
      <c r="H1492" s="14"/>
      <c r="I1492" s="14"/>
      <c r="J1492" s="14"/>
      <c r="K1492" s="14"/>
      <c r="L1492" s="14"/>
      <c r="M1492" s="141"/>
      <c r="N1492" s="14"/>
      <c r="O1492" s="14"/>
      <c r="P1492" s="14"/>
      <c r="Q1492" s="14"/>
      <c r="R1492" s="14"/>
      <c r="S1492" s="14"/>
      <c r="T1492" s="14"/>
      <c r="U1492" s="14"/>
      <c r="V1492" s="14"/>
      <c r="W1492" s="14"/>
      <c r="X1492" s="14"/>
      <c r="Y1492" s="142" t="n">
        <v>0</v>
      </c>
    </row>
    <row r="1493" customFormat="false" ht="15.75" hidden="false" customHeight="false" outlineLevel="0" collapsed="false">
      <c r="A1493" s="8"/>
      <c r="B1493" s="8"/>
      <c r="C1493" s="143" t="s">
        <v>1557</v>
      </c>
      <c r="D1493" s="8"/>
      <c r="E1493" s="8"/>
      <c r="F1493" s="8"/>
      <c r="G1493" s="8"/>
      <c r="H1493" s="8"/>
      <c r="I1493" s="8"/>
      <c r="J1493" s="8"/>
      <c r="K1493" s="8"/>
      <c r="L1493" s="8"/>
      <c r="M1493" s="144"/>
      <c r="N1493" s="8"/>
      <c r="O1493" s="8"/>
      <c r="P1493" s="8"/>
      <c r="Q1493" s="8"/>
      <c r="R1493" s="8"/>
      <c r="S1493" s="8"/>
      <c r="T1493" s="8"/>
      <c r="U1493" s="146"/>
      <c r="V1493" s="8"/>
      <c r="W1493" s="146"/>
      <c r="X1493" s="8"/>
      <c r="Y1493" s="135" t="n">
        <v>0</v>
      </c>
    </row>
    <row r="1494" customFormat="false" ht="15" hidden="false" customHeight="false" outlineLevel="0" collapsed="false">
      <c r="A1494" s="8"/>
      <c r="B1494" s="143" t="s">
        <v>363</v>
      </c>
      <c r="C1494" s="8"/>
      <c r="D1494" s="8"/>
      <c r="E1494" s="8"/>
      <c r="F1494" s="8"/>
      <c r="G1494" s="8"/>
      <c r="H1494" s="8"/>
      <c r="I1494" s="8"/>
      <c r="J1494" s="8"/>
      <c r="K1494" s="8"/>
      <c r="L1494" s="8"/>
      <c r="M1494" s="144"/>
      <c r="N1494" s="8"/>
      <c r="O1494" s="8"/>
      <c r="P1494" s="8"/>
      <c r="Q1494" s="8"/>
      <c r="R1494" s="8"/>
      <c r="S1494" s="8"/>
      <c r="T1494" s="8"/>
      <c r="U1494" s="134" t="n">
        <v>15372.93</v>
      </c>
      <c r="V1494" s="8"/>
      <c r="W1494" s="134" t="n">
        <v>700.93</v>
      </c>
      <c r="X1494" s="8"/>
      <c r="Y1494" s="134" t="n">
        <v>159828.7</v>
      </c>
    </row>
    <row r="1495" customFormat="false" ht="15" hidden="false" customHeight="false" outlineLevel="0" collapsed="false">
      <c r="A1495" s="14"/>
      <c r="B1495" s="48" t="s">
        <v>1558</v>
      </c>
      <c r="C1495" s="14"/>
      <c r="D1495" s="14"/>
      <c r="E1495" s="14"/>
      <c r="F1495" s="14"/>
      <c r="G1495" s="14"/>
      <c r="H1495" s="14"/>
      <c r="I1495" s="14"/>
      <c r="J1495" s="14"/>
      <c r="K1495" s="14"/>
      <c r="L1495" s="14"/>
      <c r="M1495" s="141"/>
      <c r="N1495" s="14"/>
      <c r="O1495" s="14"/>
      <c r="P1495" s="14"/>
      <c r="Q1495" s="14"/>
      <c r="R1495" s="14"/>
      <c r="S1495" s="14"/>
      <c r="T1495" s="14"/>
      <c r="U1495" s="14"/>
      <c r="V1495" s="14"/>
      <c r="W1495" s="14"/>
      <c r="X1495" s="14"/>
      <c r="Y1495" s="142" t="n">
        <v>0</v>
      </c>
    </row>
    <row r="1496" customFormat="false" ht="15" hidden="false" customHeight="false" outlineLevel="0" collapsed="false">
      <c r="A1496" s="14"/>
      <c r="B1496" s="14"/>
      <c r="C1496" s="48" t="s">
        <v>1559</v>
      </c>
      <c r="D1496" s="14"/>
      <c r="E1496" s="14"/>
      <c r="F1496" s="14"/>
      <c r="G1496" s="14"/>
      <c r="H1496" s="14"/>
      <c r="I1496" s="14"/>
      <c r="J1496" s="14"/>
      <c r="K1496" s="14"/>
      <c r="L1496" s="14"/>
      <c r="M1496" s="141"/>
      <c r="N1496" s="14"/>
      <c r="O1496" s="14"/>
      <c r="P1496" s="14"/>
      <c r="Q1496" s="14"/>
      <c r="R1496" s="14"/>
      <c r="S1496" s="14"/>
      <c r="T1496" s="14"/>
      <c r="U1496" s="14"/>
      <c r="V1496" s="14"/>
      <c r="W1496" s="14"/>
      <c r="X1496" s="14"/>
      <c r="Y1496" s="142" t="n">
        <v>0</v>
      </c>
    </row>
    <row r="1497" customFormat="false" ht="15" hidden="false" customHeight="false" outlineLevel="0" collapsed="false">
      <c r="A1497" s="8"/>
      <c r="B1497" s="8"/>
      <c r="C1497" s="143" t="s">
        <v>1560</v>
      </c>
      <c r="D1497" s="8"/>
      <c r="E1497" s="8"/>
      <c r="F1497" s="8"/>
      <c r="G1497" s="8"/>
      <c r="H1497" s="8"/>
      <c r="I1497" s="8"/>
      <c r="J1497" s="8"/>
      <c r="K1497" s="8"/>
      <c r="L1497" s="8"/>
      <c r="M1497" s="144"/>
      <c r="N1497" s="8"/>
      <c r="O1497" s="8"/>
      <c r="P1497" s="8"/>
      <c r="Q1497" s="8"/>
      <c r="R1497" s="8"/>
      <c r="S1497" s="8"/>
      <c r="T1497" s="8"/>
      <c r="U1497" s="8"/>
      <c r="V1497" s="8"/>
      <c r="W1497" s="8"/>
      <c r="X1497" s="8"/>
      <c r="Y1497" s="134" t="n">
        <v>0</v>
      </c>
    </row>
    <row r="1498" customFormat="false" ht="15" hidden="false" customHeight="false" outlineLevel="0" collapsed="false">
      <c r="A1498" s="14"/>
      <c r="B1498" s="14"/>
      <c r="C1498" s="48" t="s">
        <v>1561</v>
      </c>
      <c r="D1498" s="14"/>
      <c r="E1498" s="14"/>
      <c r="F1498" s="14"/>
      <c r="G1498" s="14"/>
      <c r="H1498" s="14"/>
      <c r="I1498" s="14"/>
      <c r="J1498" s="14"/>
      <c r="K1498" s="14"/>
      <c r="L1498" s="14"/>
      <c r="M1498" s="141"/>
      <c r="N1498" s="14"/>
      <c r="O1498" s="14"/>
      <c r="P1498" s="14"/>
      <c r="Q1498" s="14"/>
      <c r="R1498" s="14"/>
      <c r="S1498" s="14"/>
      <c r="T1498" s="14"/>
      <c r="U1498" s="14"/>
      <c r="V1498" s="14"/>
      <c r="W1498" s="14"/>
      <c r="X1498" s="14"/>
      <c r="Y1498" s="142" t="n">
        <v>0</v>
      </c>
    </row>
    <row r="1499" customFormat="false" ht="15" hidden="false" customHeight="false" outlineLevel="0" collapsed="false">
      <c r="A1499" s="8"/>
      <c r="B1499" s="8"/>
      <c r="C1499" s="143" t="s">
        <v>1562</v>
      </c>
      <c r="D1499" s="8"/>
      <c r="E1499" s="8"/>
      <c r="F1499" s="8"/>
      <c r="G1499" s="8"/>
      <c r="H1499" s="8"/>
      <c r="I1499" s="8"/>
      <c r="J1499" s="8"/>
      <c r="K1499" s="8"/>
      <c r="L1499" s="8"/>
      <c r="M1499" s="144"/>
      <c r="N1499" s="8"/>
      <c r="O1499" s="8"/>
      <c r="P1499" s="8"/>
      <c r="Q1499" s="8"/>
      <c r="R1499" s="8"/>
      <c r="S1499" s="8"/>
      <c r="T1499" s="8"/>
      <c r="U1499" s="8"/>
      <c r="V1499" s="8"/>
      <c r="W1499" s="8"/>
      <c r="X1499" s="8"/>
      <c r="Y1499" s="134" t="n">
        <v>0</v>
      </c>
    </row>
    <row r="1500" customFormat="false" ht="15" hidden="false" customHeight="false" outlineLevel="0" collapsed="false">
      <c r="A1500" s="14"/>
      <c r="B1500" s="14"/>
      <c r="C1500" s="48" t="s">
        <v>1563</v>
      </c>
      <c r="D1500" s="14"/>
      <c r="E1500" s="14"/>
      <c r="F1500" s="14"/>
      <c r="G1500" s="14"/>
      <c r="H1500" s="14"/>
      <c r="I1500" s="14"/>
      <c r="J1500" s="14"/>
      <c r="K1500" s="14"/>
      <c r="L1500" s="14"/>
      <c r="M1500" s="141"/>
      <c r="N1500" s="14"/>
      <c r="O1500" s="14"/>
      <c r="P1500" s="14"/>
      <c r="Q1500" s="14"/>
      <c r="R1500" s="14"/>
      <c r="S1500" s="14"/>
      <c r="T1500" s="14"/>
      <c r="U1500" s="14"/>
      <c r="V1500" s="14"/>
      <c r="W1500" s="14"/>
      <c r="X1500" s="14"/>
      <c r="Y1500" s="142" t="n">
        <v>0</v>
      </c>
    </row>
    <row r="1501" customFormat="false" ht="15" hidden="false" customHeight="false" outlineLevel="0" collapsed="false">
      <c r="A1501" s="8"/>
      <c r="B1501" s="8"/>
      <c r="C1501" s="143" t="s">
        <v>1564</v>
      </c>
      <c r="D1501" s="8"/>
      <c r="E1501" s="8"/>
      <c r="F1501" s="8"/>
      <c r="G1501" s="8"/>
      <c r="H1501" s="8"/>
      <c r="I1501" s="8"/>
      <c r="J1501" s="8"/>
      <c r="K1501" s="8"/>
      <c r="L1501" s="8"/>
      <c r="M1501" s="144"/>
      <c r="N1501" s="8"/>
      <c r="O1501" s="8"/>
      <c r="P1501" s="8"/>
      <c r="Q1501" s="8"/>
      <c r="R1501" s="8"/>
      <c r="S1501" s="8"/>
      <c r="T1501" s="8"/>
      <c r="U1501" s="8"/>
      <c r="V1501" s="8"/>
      <c r="W1501" s="8"/>
      <c r="X1501" s="8"/>
      <c r="Y1501" s="134" t="n">
        <v>0</v>
      </c>
    </row>
    <row r="1502" customFormat="false" ht="15" hidden="false" customHeight="false" outlineLevel="0" collapsed="false">
      <c r="A1502" s="14"/>
      <c r="B1502" s="14"/>
      <c r="C1502" s="48" t="s">
        <v>1565</v>
      </c>
      <c r="D1502" s="14"/>
      <c r="E1502" s="14"/>
      <c r="F1502" s="14"/>
      <c r="G1502" s="14"/>
      <c r="H1502" s="14"/>
      <c r="I1502" s="14"/>
      <c r="J1502" s="14"/>
      <c r="K1502" s="14"/>
      <c r="L1502" s="14"/>
      <c r="M1502" s="141"/>
      <c r="N1502" s="14"/>
      <c r="O1502" s="14"/>
      <c r="P1502" s="14"/>
      <c r="Q1502" s="14"/>
      <c r="R1502" s="14"/>
      <c r="S1502" s="14"/>
      <c r="T1502" s="14"/>
      <c r="U1502" s="14"/>
      <c r="V1502" s="14"/>
      <c r="W1502" s="14"/>
      <c r="X1502" s="14"/>
      <c r="Y1502" s="142" t="n">
        <v>0</v>
      </c>
    </row>
    <row r="1503" customFormat="false" ht="15.75" hidden="false" customHeight="false" outlineLevel="0" collapsed="false">
      <c r="A1503" s="8"/>
      <c r="B1503" s="8"/>
      <c r="C1503" s="143" t="s">
        <v>1566</v>
      </c>
      <c r="D1503" s="8"/>
      <c r="E1503" s="8"/>
      <c r="F1503" s="8"/>
      <c r="G1503" s="8"/>
      <c r="H1503" s="8"/>
      <c r="I1503" s="8"/>
      <c r="J1503" s="8"/>
      <c r="K1503" s="8"/>
      <c r="L1503" s="8"/>
      <c r="M1503" s="144"/>
      <c r="N1503" s="8"/>
      <c r="O1503" s="8"/>
      <c r="P1503" s="8"/>
      <c r="Q1503" s="8"/>
      <c r="R1503" s="8"/>
      <c r="S1503" s="8"/>
      <c r="T1503" s="8"/>
      <c r="U1503" s="146"/>
      <c r="V1503" s="8"/>
      <c r="W1503" s="146"/>
      <c r="X1503" s="8"/>
      <c r="Y1503" s="135" t="n">
        <v>0</v>
      </c>
    </row>
    <row r="1504" customFormat="false" ht="15" hidden="false" customHeight="false" outlineLevel="0" collapsed="false">
      <c r="A1504" s="8"/>
      <c r="B1504" s="143" t="s">
        <v>1567</v>
      </c>
      <c r="C1504" s="8"/>
      <c r="D1504" s="8"/>
      <c r="E1504" s="8"/>
      <c r="F1504" s="8"/>
      <c r="G1504" s="8"/>
      <c r="H1504" s="8"/>
      <c r="I1504" s="8"/>
      <c r="J1504" s="8"/>
      <c r="K1504" s="8"/>
      <c r="L1504" s="8"/>
      <c r="M1504" s="144"/>
      <c r="N1504" s="8"/>
      <c r="O1504" s="8"/>
      <c r="P1504" s="8"/>
      <c r="Q1504" s="8"/>
      <c r="R1504" s="8"/>
      <c r="S1504" s="8"/>
      <c r="T1504" s="8"/>
      <c r="U1504" s="8"/>
      <c r="V1504" s="8"/>
      <c r="W1504" s="8"/>
      <c r="X1504" s="8"/>
      <c r="Y1504" s="134" t="n">
        <v>0</v>
      </c>
    </row>
    <row r="1505" customFormat="false" ht="15" hidden="false" customHeight="false" outlineLevel="0" collapsed="false">
      <c r="A1505" s="14"/>
      <c r="B1505" s="48" t="s">
        <v>364</v>
      </c>
      <c r="C1505" s="14"/>
      <c r="D1505" s="14"/>
      <c r="E1505" s="14"/>
      <c r="F1505" s="14"/>
      <c r="G1505" s="14"/>
      <c r="H1505" s="14"/>
      <c r="I1505" s="14"/>
      <c r="J1505" s="14"/>
      <c r="K1505" s="14"/>
      <c r="L1505" s="14"/>
      <c r="M1505" s="141"/>
      <c r="N1505" s="14"/>
      <c r="O1505" s="14"/>
      <c r="P1505" s="14"/>
      <c r="Q1505" s="14"/>
      <c r="R1505" s="14"/>
      <c r="S1505" s="14"/>
      <c r="T1505" s="14"/>
      <c r="U1505" s="14"/>
      <c r="V1505" s="14"/>
      <c r="W1505" s="14"/>
      <c r="X1505" s="14"/>
      <c r="Y1505" s="142" t="n">
        <v>0</v>
      </c>
    </row>
    <row r="1506" customFormat="false" ht="15" hidden="false" customHeight="false" outlineLevel="0" collapsed="false">
      <c r="A1506" s="14"/>
      <c r="B1506" s="14"/>
      <c r="C1506" s="48" t="s">
        <v>1568</v>
      </c>
      <c r="D1506" s="14"/>
      <c r="E1506" s="14"/>
      <c r="F1506" s="14"/>
      <c r="G1506" s="14"/>
      <c r="H1506" s="14"/>
      <c r="I1506" s="14"/>
      <c r="J1506" s="14"/>
      <c r="K1506" s="14"/>
      <c r="L1506" s="14"/>
      <c r="M1506" s="141"/>
      <c r="N1506" s="14"/>
      <c r="O1506" s="14"/>
      <c r="P1506" s="14"/>
      <c r="Q1506" s="14"/>
      <c r="R1506" s="14"/>
      <c r="S1506" s="14"/>
      <c r="T1506" s="14"/>
      <c r="U1506" s="14"/>
      <c r="V1506" s="14"/>
      <c r="W1506" s="14"/>
      <c r="X1506" s="14"/>
      <c r="Y1506" s="142" t="n">
        <v>0</v>
      </c>
    </row>
    <row r="1507" customFormat="false" ht="15" hidden="false" customHeight="false" outlineLevel="0" collapsed="false">
      <c r="A1507" s="14"/>
      <c r="B1507" s="14"/>
      <c r="C1507" s="14"/>
      <c r="D1507" s="48" t="s">
        <v>1569</v>
      </c>
      <c r="E1507" s="14"/>
      <c r="F1507" s="14"/>
      <c r="G1507" s="14"/>
      <c r="H1507" s="14"/>
      <c r="I1507" s="14"/>
      <c r="J1507" s="14"/>
      <c r="K1507" s="14"/>
      <c r="L1507" s="14"/>
      <c r="M1507" s="141"/>
      <c r="N1507" s="14"/>
      <c r="O1507" s="14"/>
      <c r="P1507" s="14"/>
      <c r="Q1507" s="14"/>
      <c r="R1507" s="14"/>
      <c r="S1507" s="14"/>
      <c r="T1507" s="14"/>
      <c r="U1507" s="14"/>
      <c r="V1507" s="14"/>
      <c r="W1507" s="14"/>
      <c r="X1507" s="14"/>
      <c r="Y1507" s="142" t="n">
        <v>0</v>
      </c>
    </row>
    <row r="1508" customFormat="false" ht="15" hidden="false" customHeight="false" outlineLevel="0" collapsed="false">
      <c r="A1508" s="8"/>
      <c r="B1508" s="8"/>
      <c r="C1508" s="8"/>
      <c r="D1508" s="143" t="s">
        <v>1570</v>
      </c>
      <c r="E1508" s="8"/>
      <c r="F1508" s="8"/>
      <c r="G1508" s="8"/>
      <c r="H1508" s="8"/>
      <c r="I1508" s="8"/>
      <c r="J1508" s="8"/>
      <c r="K1508" s="8"/>
      <c r="L1508" s="8"/>
      <c r="M1508" s="144"/>
      <c r="N1508" s="8"/>
      <c r="O1508" s="8"/>
      <c r="P1508" s="8"/>
      <c r="Q1508" s="8"/>
      <c r="R1508" s="8"/>
      <c r="S1508" s="8"/>
      <c r="T1508" s="8"/>
      <c r="U1508" s="8"/>
      <c r="V1508" s="8"/>
      <c r="W1508" s="8"/>
      <c r="X1508" s="8"/>
      <c r="Y1508" s="134" t="n">
        <v>0</v>
      </c>
    </row>
    <row r="1509" customFormat="false" ht="15" hidden="false" customHeight="false" outlineLevel="0" collapsed="false">
      <c r="A1509" s="14"/>
      <c r="B1509" s="14"/>
      <c r="C1509" s="14"/>
      <c r="D1509" s="48" t="s">
        <v>1571</v>
      </c>
      <c r="E1509" s="14"/>
      <c r="F1509" s="14"/>
      <c r="G1509" s="14"/>
      <c r="H1509" s="14"/>
      <c r="I1509" s="14"/>
      <c r="J1509" s="14"/>
      <c r="K1509" s="14"/>
      <c r="L1509" s="14"/>
      <c r="M1509" s="141"/>
      <c r="N1509" s="14"/>
      <c r="O1509" s="14"/>
      <c r="P1509" s="14"/>
      <c r="Q1509" s="14"/>
      <c r="R1509" s="14"/>
      <c r="S1509" s="14"/>
      <c r="T1509" s="14"/>
      <c r="U1509" s="14"/>
      <c r="V1509" s="14"/>
      <c r="W1509" s="14"/>
      <c r="X1509" s="14"/>
      <c r="Y1509" s="142" t="n">
        <v>0</v>
      </c>
    </row>
    <row r="1510" customFormat="false" ht="15" hidden="false" customHeight="false" outlineLevel="0" collapsed="false">
      <c r="A1510" s="8"/>
      <c r="B1510" s="8"/>
      <c r="C1510" s="8"/>
      <c r="D1510" s="143" t="s">
        <v>1572</v>
      </c>
      <c r="E1510" s="8"/>
      <c r="F1510" s="8"/>
      <c r="G1510" s="8"/>
      <c r="H1510" s="8"/>
      <c r="I1510" s="8"/>
      <c r="J1510" s="8"/>
      <c r="K1510" s="8"/>
      <c r="L1510" s="8"/>
      <c r="M1510" s="144"/>
      <c r="N1510" s="8"/>
      <c r="O1510" s="8"/>
      <c r="P1510" s="8"/>
      <c r="Q1510" s="8"/>
      <c r="R1510" s="8"/>
      <c r="S1510" s="8"/>
      <c r="T1510" s="8"/>
      <c r="U1510" s="8"/>
      <c r="V1510" s="8"/>
      <c r="W1510" s="8"/>
      <c r="X1510" s="8"/>
      <c r="Y1510" s="134" t="n">
        <v>0</v>
      </c>
    </row>
    <row r="1511" customFormat="false" ht="15" hidden="false" customHeight="false" outlineLevel="0" collapsed="false">
      <c r="A1511" s="14"/>
      <c r="B1511" s="14"/>
      <c r="C1511" s="14"/>
      <c r="D1511" s="48" t="s">
        <v>1573</v>
      </c>
      <c r="E1511" s="14"/>
      <c r="F1511" s="14"/>
      <c r="G1511" s="14"/>
      <c r="H1511" s="14"/>
      <c r="I1511" s="14"/>
      <c r="J1511" s="14"/>
      <c r="K1511" s="14"/>
      <c r="L1511" s="14"/>
      <c r="M1511" s="141"/>
      <c r="N1511" s="14"/>
      <c r="O1511" s="14"/>
      <c r="P1511" s="14"/>
      <c r="Q1511" s="14"/>
      <c r="R1511" s="14"/>
      <c r="S1511" s="14"/>
      <c r="T1511" s="14"/>
      <c r="U1511" s="14"/>
      <c r="V1511" s="14"/>
      <c r="W1511" s="14"/>
      <c r="X1511" s="14"/>
      <c r="Y1511" s="142" t="n">
        <v>0</v>
      </c>
    </row>
    <row r="1512" customFormat="false" ht="15" hidden="false" customHeight="false" outlineLevel="0" collapsed="false">
      <c r="A1512" s="8"/>
      <c r="B1512" s="8"/>
      <c r="C1512" s="8"/>
      <c r="D1512" s="143" t="s">
        <v>1574</v>
      </c>
      <c r="E1512" s="8"/>
      <c r="F1512" s="8"/>
      <c r="G1512" s="8"/>
      <c r="H1512" s="8"/>
      <c r="I1512" s="8"/>
      <c r="J1512" s="8"/>
      <c r="K1512" s="8"/>
      <c r="L1512" s="8"/>
      <c r="M1512" s="144"/>
      <c r="N1512" s="8"/>
      <c r="O1512" s="8"/>
      <c r="P1512" s="8"/>
      <c r="Q1512" s="8"/>
      <c r="R1512" s="8"/>
      <c r="S1512" s="8"/>
      <c r="T1512" s="8"/>
      <c r="U1512" s="8"/>
      <c r="V1512" s="8"/>
      <c r="W1512" s="8"/>
      <c r="X1512" s="8"/>
      <c r="Y1512" s="134" t="n">
        <v>0</v>
      </c>
    </row>
    <row r="1513" customFormat="false" ht="15" hidden="false" customHeight="false" outlineLevel="0" collapsed="false">
      <c r="A1513" s="14"/>
      <c r="B1513" s="14"/>
      <c r="C1513" s="14"/>
      <c r="D1513" s="48" t="s">
        <v>1575</v>
      </c>
      <c r="E1513" s="14"/>
      <c r="F1513" s="14"/>
      <c r="G1513" s="14"/>
      <c r="H1513" s="14"/>
      <c r="I1513" s="14"/>
      <c r="J1513" s="14"/>
      <c r="K1513" s="14"/>
      <c r="L1513" s="14"/>
      <c r="M1513" s="141"/>
      <c r="N1513" s="14"/>
      <c r="O1513" s="14"/>
      <c r="P1513" s="14"/>
      <c r="Q1513" s="14"/>
      <c r="R1513" s="14"/>
      <c r="S1513" s="14"/>
      <c r="T1513" s="14"/>
      <c r="U1513" s="14"/>
      <c r="V1513" s="14"/>
      <c r="W1513" s="14"/>
      <c r="X1513" s="14"/>
      <c r="Y1513" s="142" t="n">
        <v>0</v>
      </c>
    </row>
    <row r="1514" customFormat="false" ht="15.75" hidden="false" customHeight="false" outlineLevel="0" collapsed="false">
      <c r="A1514" s="8"/>
      <c r="B1514" s="8"/>
      <c r="C1514" s="8"/>
      <c r="D1514" s="143" t="s">
        <v>1576</v>
      </c>
      <c r="E1514" s="8"/>
      <c r="F1514" s="8"/>
      <c r="G1514" s="8"/>
      <c r="H1514" s="8"/>
      <c r="I1514" s="8"/>
      <c r="J1514" s="8"/>
      <c r="K1514" s="8"/>
      <c r="L1514" s="8"/>
      <c r="M1514" s="144"/>
      <c r="N1514" s="8"/>
      <c r="O1514" s="8"/>
      <c r="P1514" s="8"/>
      <c r="Q1514" s="8"/>
      <c r="R1514" s="8"/>
      <c r="S1514" s="8"/>
      <c r="T1514" s="8"/>
      <c r="U1514" s="146"/>
      <c r="V1514" s="8"/>
      <c r="W1514" s="146"/>
      <c r="X1514" s="8"/>
      <c r="Y1514" s="135" t="n">
        <v>0</v>
      </c>
    </row>
    <row r="1515" customFormat="false" ht="15" hidden="false" customHeight="false" outlineLevel="0" collapsed="false">
      <c r="A1515" s="8"/>
      <c r="B1515" s="8"/>
      <c r="C1515" s="143" t="s">
        <v>1577</v>
      </c>
      <c r="D1515" s="8"/>
      <c r="E1515" s="8"/>
      <c r="F1515" s="8"/>
      <c r="G1515" s="8"/>
      <c r="H1515" s="8"/>
      <c r="I1515" s="8"/>
      <c r="J1515" s="8"/>
      <c r="K1515" s="8"/>
      <c r="L1515" s="8"/>
      <c r="M1515" s="144"/>
      <c r="N1515" s="8"/>
      <c r="O1515" s="8"/>
      <c r="P1515" s="8"/>
      <c r="Q1515" s="8"/>
      <c r="R1515" s="8"/>
      <c r="S1515" s="8"/>
      <c r="T1515" s="8"/>
      <c r="U1515" s="8"/>
      <c r="V1515" s="8"/>
      <c r="W1515" s="8"/>
      <c r="X1515" s="8"/>
      <c r="Y1515" s="134" t="n">
        <v>0</v>
      </c>
    </row>
    <row r="1516" customFormat="false" ht="15" hidden="false" customHeight="false" outlineLevel="0" collapsed="false">
      <c r="A1516" s="14"/>
      <c r="B1516" s="14"/>
      <c r="C1516" s="48" t="s">
        <v>1578</v>
      </c>
      <c r="D1516" s="14"/>
      <c r="E1516" s="14"/>
      <c r="F1516" s="14"/>
      <c r="G1516" s="14"/>
      <c r="H1516" s="14"/>
      <c r="I1516" s="14"/>
      <c r="J1516" s="14"/>
      <c r="K1516" s="14"/>
      <c r="L1516" s="14"/>
      <c r="M1516" s="141"/>
      <c r="N1516" s="14"/>
      <c r="O1516" s="14"/>
      <c r="P1516" s="14"/>
      <c r="Q1516" s="14"/>
      <c r="R1516" s="14"/>
      <c r="S1516" s="14"/>
      <c r="T1516" s="14"/>
      <c r="U1516" s="14"/>
      <c r="V1516" s="14"/>
      <c r="W1516" s="14"/>
      <c r="X1516" s="14"/>
      <c r="Y1516" s="142" t="n">
        <v>0</v>
      </c>
    </row>
    <row r="1517" customFormat="false" ht="15" hidden="false" customHeight="false" outlineLevel="0" collapsed="false">
      <c r="A1517" s="8"/>
      <c r="B1517" s="8"/>
      <c r="C1517" s="143" t="s">
        <v>1579</v>
      </c>
      <c r="D1517" s="8"/>
      <c r="E1517" s="8"/>
      <c r="F1517" s="8"/>
      <c r="G1517" s="8"/>
      <c r="H1517" s="8"/>
      <c r="I1517" s="8"/>
      <c r="J1517" s="8"/>
      <c r="K1517" s="8"/>
      <c r="L1517" s="8"/>
      <c r="M1517" s="144"/>
      <c r="N1517" s="8"/>
      <c r="O1517" s="8"/>
      <c r="P1517" s="8"/>
      <c r="Q1517" s="8"/>
      <c r="R1517" s="8"/>
      <c r="S1517" s="8"/>
      <c r="T1517" s="8"/>
      <c r="U1517" s="8"/>
      <c r="V1517" s="8"/>
      <c r="W1517" s="8"/>
      <c r="X1517" s="8"/>
      <c r="Y1517" s="134" t="n">
        <v>0</v>
      </c>
    </row>
    <row r="1518" customFormat="false" ht="15" hidden="false" customHeight="false" outlineLevel="0" collapsed="false">
      <c r="A1518" s="14"/>
      <c r="B1518" s="14"/>
      <c r="C1518" s="48" t="s">
        <v>1580</v>
      </c>
      <c r="D1518" s="14"/>
      <c r="E1518" s="14"/>
      <c r="F1518" s="14"/>
      <c r="G1518" s="14"/>
      <c r="H1518" s="14"/>
      <c r="I1518" s="14"/>
      <c r="J1518" s="14"/>
      <c r="K1518" s="14"/>
      <c r="L1518" s="14"/>
      <c r="M1518" s="141"/>
      <c r="N1518" s="14"/>
      <c r="O1518" s="14"/>
      <c r="P1518" s="14"/>
      <c r="Q1518" s="14"/>
      <c r="R1518" s="14"/>
      <c r="S1518" s="14"/>
      <c r="T1518" s="14"/>
      <c r="U1518" s="14"/>
      <c r="V1518" s="14"/>
      <c r="W1518" s="14"/>
      <c r="X1518" s="14"/>
      <c r="Y1518" s="142" t="n">
        <v>0</v>
      </c>
    </row>
    <row r="1519" customFormat="false" ht="15" hidden="false" customHeight="false" outlineLevel="0" collapsed="false">
      <c r="A1519" s="8"/>
      <c r="B1519" s="8"/>
      <c r="C1519" s="143" t="s">
        <v>1581</v>
      </c>
      <c r="D1519" s="8"/>
      <c r="E1519" s="8"/>
      <c r="F1519" s="8"/>
      <c r="G1519" s="8"/>
      <c r="H1519" s="8"/>
      <c r="I1519" s="8"/>
      <c r="J1519" s="8"/>
      <c r="K1519" s="8"/>
      <c r="L1519" s="8"/>
      <c r="M1519" s="144"/>
      <c r="N1519" s="8"/>
      <c r="O1519" s="8"/>
      <c r="P1519" s="8"/>
      <c r="Q1519" s="8"/>
      <c r="R1519" s="8"/>
      <c r="S1519" s="8"/>
      <c r="T1519" s="8"/>
      <c r="U1519" s="8"/>
      <c r="V1519" s="8"/>
      <c r="W1519" s="8"/>
      <c r="X1519" s="8"/>
      <c r="Y1519" s="134" t="n">
        <v>0</v>
      </c>
    </row>
    <row r="1520" customFormat="false" ht="15" hidden="false" customHeight="false" outlineLevel="0" collapsed="false">
      <c r="A1520" s="14"/>
      <c r="B1520" s="14"/>
      <c r="C1520" s="48" t="s">
        <v>365</v>
      </c>
      <c r="D1520" s="14"/>
      <c r="E1520" s="14"/>
      <c r="F1520" s="14"/>
      <c r="G1520" s="14"/>
      <c r="H1520" s="14"/>
      <c r="I1520" s="14"/>
      <c r="J1520" s="14"/>
      <c r="K1520" s="14"/>
      <c r="L1520" s="14"/>
      <c r="M1520" s="141"/>
      <c r="N1520" s="14"/>
      <c r="O1520" s="14"/>
      <c r="P1520" s="14"/>
      <c r="Q1520" s="14"/>
      <c r="R1520" s="14"/>
      <c r="S1520" s="14"/>
      <c r="T1520" s="14"/>
      <c r="U1520" s="14"/>
      <c r="V1520" s="14"/>
      <c r="W1520" s="14"/>
      <c r="X1520" s="14"/>
      <c r="Y1520" s="142" t="n">
        <v>0</v>
      </c>
    </row>
    <row r="1521" customFormat="false" ht="15" hidden="false" customHeight="false" outlineLevel="0" collapsed="false">
      <c r="A1521" s="8"/>
      <c r="B1521" s="8"/>
      <c r="C1521" s="143" t="s">
        <v>1582</v>
      </c>
      <c r="D1521" s="8"/>
      <c r="E1521" s="8"/>
      <c r="F1521" s="8"/>
      <c r="G1521" s="8"/>
      <c r="H1521" s="8"/>
      <c r="I1521" s="8"/>
      <c r="J1521" s="8"/>
      <c r="K1521" s="8"/>
      <c r="L1521" s="8"/>
      <c r="M1521" s="144"/>
      <c r="N1521" s="8"/>
      <c r="O1521" s="8"/>
      <c r="P1521" s="8"/>
      <c r="Q1521" s="8"/>
      <c r="R1521" s="8"/>
      <c r="S1521" s="8"/>
      <c r="T1521" s="8"/>
      <c r="U1521" s="8"/>
      <c r="V1521" s="8"/>
      <c r="W1521" s="8"/>
      <c r="X1521" s="8"/>
      <c r="Y1521" s="134" t="n">
        <v>0</v>
      </c>
    </row>
    <row r="1522" customFormat="false" ht="15" hidden="false" customHeight="false" outlineLevel="0" collapsed="false">
      <c r="A1522" s="14"/>
      <c r="B1522" s="14"/>
      <c r="C1522" s="48" t="s">
        <v>1583</v>
      </c>
      <c r="D1522" s="14"/>
      <c r="E1522" s="14"/>
      <c r="F1522" s="14"/>
      <c r="G1522" s="14"/>
      <c r="H1522" s="14"/>
      <c r="I1522" s="14"/>
      <c r="J1522" s="14"/>
      <c r="K1522" s="14"/>
      <c r="L1522" s="14"/>
      <c r="M1522" s="141"/>
      <c r="N1522" s="14"/>
      <c r="O1522" s="14"/>
      <c r="P1522" s="14"/>
      <c r="Q1522" s="14"/>
      <c r="R1522" s="14"/>
      <c r="S1522" s="14"/>
      <c r="T1522" s="14"/>
      <c r="U1522" s="14"/>
      <c r="V1522" s="14"/>
      <c r="W1522" s="14"/>
      <c r="X1522" s="14"/>
      <c r="Y1522" s="142" t="n">
        <v>0</v>
      </c>
    </row>
    <row r="1523" customFormat="false" ht="15" hidden="false" customHeight="false" outlineLevel="0" collapsed="false">
      <c r="A1523" s="8"/>
      <c r="B1523" s="8"/>
      <c r="C1523" s="143" t="s">
        <v>1584</v>
      </c>
      <c r="D1523" s="8"/>
      <c r="E1523" s="8"/>
      <c r="F1523" s="8"/>
      <c r="G1523" s="8"/>
      <c r="H1523" s="8"/>
      <c r="I1523" s="8"/>
      <c r="J1523" s="8"/>
      <c r="K1523" s="8"/>
      <c r="L1523" s="8"/>
      <c r="M1523" s="144"/>
      <c r="N1523" s="8"/>
      <c r="O1523" s="8"/>
      <c r="P1523" s="8"/>
      <c r="Q1523" s="8"/>
      <c r="R1523" s="8"/>
      <c r="S1523" s="8"/>
      <c r="T1523" s="8"/>
      <c r="U1523" s="8"/>
      <c r="V1523" s="8"/>
      <c r="W1523" s="8"/>
      <c r="X1523" s="8"/>
      <c r="Y1523" s="134" t="n">
        <v>0</v>
      </c>
    </row>
    <row r="1524" customFormat="false" ht="15" hidden="false" customHeight="false" outlineLevel="0" collapsed="false">
      <c r="A1524" s="14"/>
      <c r="B1524" s="14"/>
      <c r="C1524" s="48" t="s">
        <v>1585</v>
      </c>
      <c r="D1524" s="14"/>
      <c r="E1524" s="14"/>
      <c r="F1524" s="14"/>
      <c r="G1524" s="14"/>
      <c r="H1524" s="14"/>
      <c r="I1524" s="14"/>
      <c r="J1524" s="14"/>
      <c r="K1524" s="14"/>
      <c r="L1524" s="14"/>
      <c r="M1524" s="141"/>
      <c r="N1524" s="14"/>
      <c r="O1524" s="14"/>
      <c r="P1524" s="14"/>
      <c r="Q1524" s="14"/>
      <c r="R1524" s="14"/>
      <c r="S1524" s="14"/>
      <c r="T1524" s="14"/>
      <c r="U1524" s="14"/>
      <c r="V1524" s="14"/>
      <c r="W1524" s="14"/>
      <c r="X1524" s="14"/>
      <c r="Y1524" s="142" t="n">
        <v>0</v>
      </c>
    </row>
    <row r="1525" customFormat="false" ht="15" hidden="false" customHeight="false" outlineLevel="0" collapsed="false">
      <c r="A1525" s="8"/>
      <c r="B1525" s="8"/>
      <c r="C1525" s="143" t="s">
        <v>1586</v>
      </c>
      <c r="D1525" s="8"/>
      <c r="E1525" s="8"/>
      <c r="F1525" s="8"/>
      <c r="G1525" s="8"/>
      <c r="H1525" s="8"/>
      <c r="I1525" s="8"/>
      <c r="J1525" s="8"/>
      <c r="K1525" s="8"/>
      <c r="L1525" s="8"/>
      <c r="M1525" s="144"/>
      <c r="N1525" s="8"/>
      <c r="O1525" s="8"/>
      <c r="P1525" s="8"/>
      <c r="Q1525" s="8"/>
      <c r="R1525" s="8"/>
      <c r="S1525" s="8"/>
      <c r="T1525" s="8"/>
      <c r="U1525" s="8"/>
      <c r="V1525" s="8"/>
      <c r="W1525" s="8"/>
      <c r="X1525" s="8"/>
      <c r="Y1525" s="134" t="n">
        <v>0</v>
      </c>
    </row>
    <row r="1526" customFormat="false" ht="15" hidden="false" customHeight="false" outlineLevel="0" collapsed="false">
      <c r="A1526" s="14"/>
      <c r="B1526" s="14"/>
      <c r="C1526" s="48" t="s">
        <v>1587</v>
      </c>
      <c r="D1526" s="14"/>
      <c r="E1526" s="14"/>
      <c r="F1526" s="14"/>
      <c r="G1526" s="14"/>
      <c r="H1526" s="14"/>
      <c r="I1526" s="14"/>
      <c r="J1526" s="14"/>
      <c r="K1526" s="14"/>
      <c r="L1526" s="14"/>
      <c r="M1526" s="141"/>
      <c r="N1526" s="14"/>
      <c r="O1526" s="14"/>
      <c r="P1526" s="14"/>
      <c r="Q1526" s="14"/>
      <c r="R1526" s="14"/>
      <c r="S1526" s="14"/>
      <c r="T1526" s="14"/>
      <c r="U1526" s="14"/>
      <c r="V1526" s="14"/>
      <c r="W1526" s="14"/>
      <c r="X1526" s="14"/>
      <c r="Y1526" s="142" t="n">
        <v>0</v>
      </c>
    </row>
    <row r="1527" customFormat="false" ht="15" hidden="false" customHeight="false" outlineLevel="0" collapsed="false">
      <c r="A1527" s="8"/>
      <c r="B1527" s="8"/>
      <c r="C1527" s="143" t="s">
        <v>1588</v>
      </c>
      <c r="D1527" s="8"/>
      <c r="E1527" s="8"/>
      <c r="F1527" s="8"/>
      <c r="G1527" s="8"/>
      <c r="H1527" s="8"/>
      <c r="I1527" s="8"/>
      <c r="J1527" s="8"/>
      <c r="K1527" s="8"/>
      <c r="L1527" s="8"/>
      <c r="M1527" s="144"/>
      <c r="N1527" s="8"/>
      <c r="O1527" s="8"/>
      <c r="P1527" s="8"/>
      <c r="Q1527" s="8"/>
      <c r="R1527" s="8"/>
      <c r="S1527" s="8"/>
      <c r="T1527" s="8"/>
      <c r="U1527" s="8"/>
      <c r="V1527" s="8"/>
      <c r="W1527" s="8"/>
      <c r="X1527" s="8"/>
      <c r="Y1527" s="134" t="n">
        <v>0</v>
      </c>
    </row>
    <row r="1528" customFormat="false" ht="15" hidden="false" customHeight="false" outlineLevel="0" collapsed="false">
      <c r="A1528" s="14"/>
      <c r="B1528" s="14"/>
      <c r="C1528" s="48" t="s">
        <v>1589</v>
      </c>
      <c r="D1528" s="14"/>
      <c r="E1528" s="14"/>
      <c r="F1528" s="14"/>
      <c r="G1528" s="14"/>
      <c r="H1528" s="14"/>
      <c r="I1528" s="14"/>
      <c r="J1528" s="14"/>
      <c r="K1528" s="14"/>
      <c r="L1528" s="14"/>
      <c r="M1528" s="141"/>
      <c r="N1528" s="14"/>
      <c r="O1528" s="14"/>
      <c r="P1528" s="14"/>
      <c r="Q1528" s="14"/>
      <c r="R1528" s="14"/>
      <c r="S1528" s="14"/>
      <c r="T1528" s="14"/>
      <c r="U1528" s="14"/>
      <c r="V1528" s="14"/>
      <c r="W1528" s="14"/>
      <c r="X1528" s="14"/>
      <c r="Y1528" s="142" t="n">
        <v>0</v>
      </c>
    </row>
    <row r="1529" customFormat="false" ht="15" hidden="false" customHeight="false" outlineLevel="0" collapsed="false">
      <c r="A1529" s="8"/>
      <c r="B1529" s="8"/>
      <c r="C1529" s="143" t="s">
        <v>1590</v>
      </c>
      <c r="D1529" s="8"/>
      <c r="E1529" s="8"/>
      <c r="F1529" s="8"/>
      <c r="G1529" s="8"/>
      <c r="H1529" s="8"/>
      <c r="I1529" s="8"/>
      <c r="J1529" s="8"/>
      <c r="K1529" s="8"/>
      <c r="L1529" s="8"/>
      <c r="M1529" s="144"/>
      <c r="N1529" s="8"/>
      <c r="O1529" s="8"/>
      <c r="P1529" s="8"/>
      <c r="Q1529" s="8"/>
      <c r="R1529" s="8"/>
      <c r="S1529" s="8"/>
      <c r="T1529" s="8"/>
      <c r="U1529" s="8"/>
      <c r="V1529" s="8"/>
      <c r="W1529" s="8"/>
      <c r="X1529" s="8"/>
      <c r="Y1529" s="134" t="n">
        <v>0</v>
      </c>
    </row>
    <row r="1530" customFormat="false" ht="15" hidden="false" customHeight="false" outlineLevel="0" collapsed="false">
      <c r="A1530" s="14"/>
      <c r="B1530" s="14"/>
      <c r="C1530" s="48" t="s">
        <v>1591</v>
      </c>
      <c r="D1530" s="14"/>
      <c r="E1530" s="14"/>
      <c r="F1530" s="14"/>
      <c r="G1530" s="14"/>
      <c r="H1530" s="14"/>
      <c r="I1530" s="14"/>
      <c r="J1530" s="14"/>
      <c r="K1530" s="14"/>
      <c r="L1530" s="14"/>
      <c r="M1530" s="141"/>
      <c r="N1530" s="14"/>
      <c r="O1530" s="14"/>
      <c r="P1530" s="14"/>
      <c r="Q1530" s="14"/>
      <c r="R1530" s="14"/>
      <c r="S1530" s="14"/>
      <c r="T1530" s="14"/>
      <c r="U1530" s="14"/>
      <c r="V1530" s="14"/>
      <c r="W1530" s="14"/>
      <c r="X1530" s="14"/>
      <c r="Y1530" s="142" t="n">
        <v>0</v>
      </c>
    </row>
    <row r="1531" customFormat="false" ht="15" hidden="false" customHeight="false" outlineLevel="0" collapsed="false">
      <c r="A1531" s="8"/>
      <c r="B1531" s="8"/>
      <c r="C1531" s="143" t="s">
        <v>1592</v>
      </c>
      <c r="D1531" s="8"/>
      <c r="E1531" s="8"/>
      <c r="F1531" s="8"/>
      <c r="G1531" s="8"/>
      <c r="H1531" s="8"/>
      <c r="I1531" s="8"/>
      <c r="J1531" s="8"/>
      <c r="K1531" s="8"/>
      <c r="L1531" s="8"/>
      <c r="M1531" s="144"/>
      <c r="N1531" s="8"/>
      <c r="O1531" s="8"/>
      <c r="P1531" s="8"/>
      <c r="Q1531" s="8"/>
      <c r="R1531" s="8"/>
      <c r="S1531" s="8"/>
      <c r="T1531" s="8"/>
      <c r="U1531" s="8"/>
      <c r="V1531" s="8"/>
      <c r="W1531" s="8"/>
      <c r="X1531" s="8"/>
      <c r="Y1531" s="134" t="n">
        <v>0</v>
      </c>
    </row>
    <row r="1532" customFormat="false" ht="15" hidden="false" customHeight="false" outlineLevel="0" collapsed="false">
      <c r="A1532" s="14"/>
      <c r="B1532" s="14"/>
      <c r="C1532" s="48" t="s">
        <v>1593</v>
      </c>
      <c r="D1532" s="14"/>
      <c r="E1532" s="14"/>
      <c r="F1532" s="14"/>
      <c r="G1532" s="14"/>
      <c r="H1532" s="14"/>
      <c r="I1532" s="14"/>
      <c r="J1532" s="14"/>
      <c r="K1532" s="14"/>
      <c r="L1532" s="14"/>
      <c r="M1532" s="141"/>
      <c r="N1532" s="14"/>
      <c r="O1532" s="14"/>
      <c r="P1532" s="14"/>
      <c r="Q1532" s="14"/>
      <c r="R1532" s="14"/>
      <c r="S1532" s="14"/>
      <c r="T1532" s="14"/>
      <c r="U1532" s="14"/>
      <c r="V1532" s="14"/>
      <c r="W1532" s="14"/>
      <c r="X1532" s="14"/>
      <c r="Y1532" s="142" t="n">
        <v>0</v>
      </c>
    </row>
    <row r="1533" customFormat="false" ht="15" hidden="false" customHeight="false" outlineLevel="0" collapsed="false">
      <c r="A1533" s="8"/>
      <c r="B1533" s="8"/>
      <c r="C1533" s="143" t="s">
        <v>1594</v>
      </c>
      <c r="D1533" s="8"/>
      <c r="E1533" s="8"/>
      <c r="F1533" s="8"/>
      <c r="G1533" s="8"/>
      <c r="H1533" s="8"/>
      <c r="I1533" s="8"/>
      <c r="J1533" s="8"/>
      <c r="K1533" s="8"/>
      <c r="L1533" s="8"/>
      <c r="M1533" s="144"/>
      <c r="N1533" s="8"/>
      <c r="O1533" s="8"/>
      <c r="P1533" s="8"/>
      <c r="Q1533" s="8"/>
      <c r="R1533" s="8"/>
      <c r="S1533" s="8"/>
      <c r="T1533" s="8"/>
      <c r="U1533" s="8"/>
      <c r="V1533" s="8"/>
      <c r="W1533" s="8"/>
      <c r="X1533" s="8"/>
      <c r="Y1533" s="134" t="n">
        <v>0</v>
      </c>
    </row>
    <row r="1534" customFormat="false" ht="15" hidden="false" customHeight="false" outlineLevel="0" collapsed="false">
      <c r="A1534" s="14"/>
      <c r="B1534" s="14"/>
      <c r="C1534" s="48" t="s">
        <v>1595</v>
      </c>
      <c r="D1534" s="14"/>
      <c r="E1534" s="14"/>
      <c r="F1534" s="14"/>
      <c r="G1534" s="14"/>
      <c r="H1534" s="14"/>
      <c r="I1534" s="14"/>
      <c r="J1534" s="14"/>
      <c r="K1534" s="14"/>
      <c r="L1534" s="14"/>
      <c r="M1534" s="141"/>
      <c r="N1534" s="14"/>
      <c r="O1534" s="14"/>
      <c r="P1534" s="14"/>
      <c r="Q1534" s="14"/>
      <c r="R1534" s="14"/>
      <c r="S1534" s="14"/>
      <c r="T1534" s="14"/>
      <c r="U1534" s="14"/>
      <c r="V1534" s="14"/>
      <c r="W1534" s="14"/>
      <c r="X1534" s="14"/>
      <c r="Y1534" s="142" t="n">
        <v>0</v>
      </c>
    </row>
    <row r="1535" customFormat="false" ht="15" hidden="false" customHeight="false" outlineLevel="0" collapsed="false">
      <c r="A1535" s="8"/>
      <c r="B1535" s="8"/>
      <c r="C1535" s="143" t="s">
        <v>1596</v>
      </c>
      <c r="D1535" s="8"/>
      <c r="E1535" s="8"/>
      <c r="F1535" s="8"/>
      <c r="G1535" s="8"/>
      <c r="H1535" s="8"/>
      <c r="I1535" s="8"/>
      <c r="J1535" s="8"/>
      <c r="K1535" s="8"/>
      <c r="L1535" s="8"/>
      <c r="M1535" s="144"/>
      <c r="N1535" s="8"/>
      <c r="O1535" s="8"/>
      <c r="P1535" s="8"/>
      <c r="Q1535" s="8"/>
      <c r="R1535" s="8"/>
      <c r="S1535" s="8"/>
      <c r="T1535" s="8"/>
      <c r="U1535" s="8"/>
      <c r="V1535" s="8"/>
      <c r="W1535" s="8"/>
      <c r="X1535" s="8"/>
      <c r="Y1535" s="134" t="n">
        <v>0</v>
      </c>
    </row>
    <row r="1536" customFormat="false" ht="15" hidden="false" customHeight="false" outlineLevel="0" collapsed="false">
      <c r="A1536" s="14"/>
      <c r="B1536" s="14"/>
      <c r="C1536" s="48" t="s">
        <v>1597</v>
      </c>
      <c r="D1536" s="14"/>
      <c r="E1536" s="14"/>
      <c r="F1536" s="14"/>
      <c r="G1536" s="14"/>
      <c r="H1536" s="14"/>
      <c r="I1536" s="14"/>
      <c r="J1536" s="14"/>
      <c r="K1536" s="14"/>
      <c r="L1536" s="14"/>
      <c r="M1536" s="141"/>
      <c r="N1536" s="14"/>
      <c r="O1536" s="14"/>
      <c r="P1536" s="14"/>
      <c r="Q1536" s="14"/>
      <c r="R1536" s="14"/>
      <c r="S1536" s="14"/>
      <c r="T1536" s="14"/>
      <c r="U1536" s="14"/>
      <c r="V1536" s="14"/>
      <c r="W1536" s="14"/>
      <c r="X1536" s="14"/>
      <c r="Y1536" s="142" t="n">
        <v>0</v>
      </c>
    </row>
    <row r="1537" customFormat="false" ht="15" hidden="false" customHeight="false" outlineLevel="0" collapsed="false">
      <c r="A1537" s="8"/>
      <c r="B1537" s="8"/>
      <c r="C1537" s="143" t="s">
        <v>1598</v>
      </c>
      <c r="D1537" s="8"/>
      <c r="E1537" s="8"/>
      <c r="F1537" s="8"/>
      <c r="G1537" s="8"/>
      <c r="H1537" s="8"/>
      <c r="I1537" s="8"/>
      <c r="J1537" s="8"/>
      <c r="K1537" s="8"/>
      <c r="L1537" s="8"/>
      <c r="M1537" s="144"/>
      <c r="N1537" s="8"/>
      <c r="O1537" s="8"/>
      <c r="P1537" s="8"/>
      <c r="Q1537" s="8"/>
      <c r="R1537" s="8"/>
      <c r="S1537" s="8"/>
      <c r="T1537" s="8"/>
      <c r="U1537" s="8"/>
      <c r="V1537" s="8"/>
      <c r="W1537" s="8"/>
      <c r="X1537" s="8"/>
      <c r="Y1537" s="134" t="n">
        <v>0</v>
      </c>
    </row>
    <row r="1538" customFormat="false" ht="15" hidden="false" customHeight="false" outlineLevel="0" collapsed="false">
      <c r="A1538" s="14"/>
      <c r="B1538" s="14"/>
      <c r="C1538" s="48" t="s">
        <v>1599</v>
      </c>
      <c r="D1538" s="14"/>
      <c r="E1538" s="14"/>
      <c r="F1538" s="14"/>
      <c r="G1538" s="14"/>
      <c r="H1538" s="14"/>
      <c r="I1538" s="14"/>
      <c r="J1538" s="14"/>
      <c r="K1538" s="14"/>
      <c r="L1538" s="14"/>
      <c r="M1538" s="141"/>
      <c r="N1538" s="14"/>
      <c r="O1538" s="14"/>
      <c r="P1538" s="14"/>
      <c r="Q1538" s="14"/>
      <c r="R1538" s="14"/>
      <c r="S1538" s="14"/>
      <c r="T1538" s="14"/>
      <c r="U1538" s="14"/>
      <c r="V1538" s="14"/>
      <c r="W1538" s="14"/>
      <c r="X1538" s="14"/>
      <c r="Y1538" s="142" t="n">
        <v>0</v>
      </c>
    </row>
    <row r="1539" customFormat="false" ht="15" hidden="false" customHeight="false" outlineLevel="0" collapsed="false">
      <c r="A1539" s="8"/>
      <c r="B1539" s="8"/>
      <c r="C1539" s="143" t="s">
        <v>1600</v>
      </c>
      <c r="D1539" s="8"/>
      <c r="E1539" s="8"/>
      <c r="F1539" s="8"/>
      <c r="G1539" s="8"/>
      <c r="H1539" s="8"/>
      <c r="I1539" s="8"/>
      <c r="J1539" s="8"/>
      <c r="K1539" s="8"/>
      <c r="L1539" s="8"/>
      <c r="M1539" s="144"/>
      <c r="N1539" s="8"/>
      <c r="O1539" s="8"/>
      <c r="P1539" s="8"/>
      <c r="Q1539" s="8"/>
      <c r="R1539" s="8"/>
      <c r="S1539" s="8"/>
      <c r="T1539" s="8"/>
      <c r="U1539" s="8"/>
      <c r="V1539" s="8"/>
      <c r="W1539" s="8"/>
      <c r="X1539" s="8"/>
      <c r="Y1539" s="134" t="n">
        <v>0</v>
      </c>
    </row>
    <row r="1540" customFormat="false" ht="15" hidden="false" customHeight="false" outlineLevel="0" collapsed="false">
      <c r="A1540" s="14"/>
      <c r="B1540" s="14"/>
      <c r="C1540" s="48" t="s">
        <v>366</v>
      </c>
      <c r="D1540" s="14"/>
      <c r="E1540" s="14"/>
      <c r="F1540" s="14"/>
      <c r="G1540" s="14"/>
      <c r="H1540" s="14"/>
      <c r="I1540" s="14"/>
      <c r="J1540" s="14"/>
      <c r="K1540" s="14"/>
      <c r="L1540" s="14"/>
      <c r="M1540" s="141"/>
      <c r="N1540" s="14"/>
      <c r="O1540" s="14"/>
      <c r="P1540" s="14"/>
      <c r="Q1540" s="14"/>
      <c r="R1540" s="14"/>
      <c r="S1540" s="14"/>
      <c r="T1540" s="14"/>
      <c r="U1540" s="14"/>
      <c r="V1540" s="14"/>
      <c r="W1540" s="14"/>
      <c r="X1540" s="14"/>
      <c r="Y1540" s="142" t="n">
        <v>0</v>
      </c>
    </row>
    <row r="1541" customFormat="false" ht="15" hidden="false" customHeight="false" outlineLevel="0" collapsed="false">
      <c r="A1541" s="8"/>
      <c r="B1541" s="8"/>
      <c r="C1541" s="143" t="s">
        <v>1601</v>
      </c>
      <c r="D1541" s="8"/>
      <c r="E1541" s="8"/>
      <c r="F1541" s="8"/>
      <c r="G1541" s="8"/>
      <c r="H1541" s="8"/>
      <c r="I1541" s="8"/>
      <c r="J1541" s="8"/>
      <c r="K1541" s="8"/>
      <c r="L1541" s="8"/>
      <c r="M1541" s="144"/>
      <c r="N1541" s="8"/>
      <c r="O1541" s="8"/>
      <c r="P1541" s="8"/>
      <c r="Q1541" s="8"/>
      <c r="R1541" s="8"/>
      <c r="S1541" s="8"/>
      <c r="T1541" s="8"/>
      <c r="U1541" s="8"/>
      <c r="V1541" s="8"/>
      <c r="W1541" s="8"/>
      <c r="X1541" s="8"/>
      <c r="Y1541" s="134" t="n">
        <v>0</v>
      </c>
    </row>
    <row r="1542" customFormat="false" ht="15" hidden="false" customHeight="false" outlineLevel="0" collapsed="false">
      <c r="A1542" s="14"/>
      <c r="B1542" s="14"/>
      <c r="C1542" s="48" t="s">
        <v>1602</v>
      </c>
      <c r="D1542" s="14"/>
      <c r="E1542" s="14"/>
      <c r="F1542" s="14"/>
      <c r="G1542" s="14"/>
      <c r="H1542" s="14"/>
      <c r="I1542" s="14"/>
      <c r="J1542" s="14"/>
      <c r="K1542" s="14"/>
      <c r="L1542" s="14"/>
      <c r="M1542" s="141"/>
      <c r="N1542" s="14"/>
      <c r="O1542" s="14"/>
      <c r="P1542" s="14"/>
      <c r="Q1542" s="14"/>
      <c r="R1542" s="14"/>
      <c r="S1542" s="14"/>
      <c r="T1542" s="14"/>
      <c r="U1542" s="14"/>
      <c r="V1542" s="14"/>
      <c r="W1542" s="14"/>
      <c r="X1542" s="14"/>
      <c r="Y1542" s="142" t="n">
        <v>0</v>
      </c>
    </row>
    <row r="1543" customFormat="false" ht="15.75" hidden="false" customHeight="false" outlineLevel="0" collapsed="false">
      <c r="A1543" s="8"/>
      <c r="B1543" s="8"/>
      <c r="C1543" s="143" t="s">
        <v>1603</v>
      </c>
      <c r="D1543" s="8"/>
      <c r="E1543" s="8"/>
      <c r="F1543" s="8"/>
      <c r="G1543" s="8"/>
      <c r="H1543" s="8"/>
      <c r="I1543" s="8"/>
      <c r="J1543" s="8"/>
      <c r="K1543" s="8"/>
      <c r="L1543" s="8"/>
      <c r="M1543" s="144"/>
      <c r="N1543" s="8"/>
      <c r="O1543" s="8"/>
      <c r="P1543" s="8"/>
      <c r="Q1543" s="8"/>
      <c r="R1543" s="8"/>
      <c r="S1543" s="8"/>
      <c r="T1543" s="8"/>
      <c r="U1543" s="146"/>
      <c r="V1543" s="8"/>
      <c r="W1543" s="146"/>
      <c r="X1543" s="8"/>
      <c r="Y1543" s="135" t="n">
        <v>0</v>
      </c>
    </row>
    <row r="1544" customFormat="false" ht="15" hidden="false" customHeight="false" outlineLevel="0" collapsed="false">
      <c r="A1544" s="8"/>
      <c r="B1544" s="143" t="s">
        <v>367</v>
      </c>
      <c r="C1544" s="8"/>
      <c r="D1544" s="8"/>
      <c r="E1544" s="8"/>
      <c r="F1544" s="8"/>
      <c r="G1544" s="8"/>
      <c r="H1544" s="8"/>
      <c r="I1544" s="8"/>
      <c r="J1544" s="8"/>
      <c r="K1544" s="8"/>
      <c r="L1544" s="8"/>
      <c r="M1544" s="144"/>
      <c r="N1544" s="8"/>
      <c r="O1544" s="8"/>
      <c r="P1544" s="8"/>
      <c r="Q1544" s="8"/>
      <c r="R1544" s="8"/>
      <c r="S1544" s="8"/>
      <c r="T1544" s="8"/>
      <c r="U1544" s="8"/>
      <c r="V1544" s="8"/>
      <c r="W1544" s="8"/>
      <c r="X1544" s="8"/>
      <c r="Y1544" s="134" t="n">
        <v>0</v>
      </c>
    </row>
    <row r="1545" customFormat="false" ht="15" hidden="false" customHeight="false" outlineLevel="0" collapsed="false">
      <c r="A1545" s="14"/>
      <c r="B1545" s="48" t="s">
        <v>368</v>
      </c>
      <c r="C1545" s="14"/>
      <c r="D1545" s="14"/>
      <c r="E1545" s="14"/>
      <c r="F1545" s="14"/>
      <c r="G1545" s="14"/>
      <c r="H1545" s="14"/>
      <c r="I1545" s="14"/>
      <c r="J1545" s="14"/>
      <c r="K1545" s="14"/>
      <c r="L1545" s="14"/>
      <c r="M1545" s="141"/>
      <c r="N1545" s="14"/>
      <c r="O1545" s="14"/>
      <c r="P1545" s="14"/>
      <c r="Q1545" s="14"/>
      <c r="R1545" s="14"/>
      <c r="S1545" s="14"/>
      <c r="T1545" s="14"/>
      <c r="U1545" s="14"/>
      <c r="V1545" s="14"/>
      <c r="W1545" s="14"/>
      <c r="X1545" s="14"/>
      <c r="Y1545" s="142" t="n">
        <v>0</v>
      </c>
    </row>
    <row r="1546" customFormat="false" ht="15" hidden="false" customHeight="false" outlineLevel="0" collapsed="false">
      <c r="A1546" s="8"/>
      <c r="B1546" s="143" t="s">
        <v>1604</v>
      </c>
      <c r="C1546" s="8"/>
      <c r="D1546" s="8"/>
      <c r="E1546" s="8"/>
      <c r="F1546" s="8"/>
      <c r="G1546" s="8"/>
      <c r="H1546" s="8"/>
      <c r="I1546" s="8"/>
      <c r="J1546" s="8"/>
      <c r="K1546" s="8"/>
      <c r="L1546" s="8"/>
      <c r="M1546" s="144"/>
      <c r="N1546" s="8"/>
      <c r="O1546" s="8"/>
      <c r="P1546" s="8"/>
      <c r="Q1546" s="8"/>
      <c r="R1546" s="8"/>
      <c r="S1546" s="8"/>
      <c r="T1546" s="8"/>
      <c r="U1546" s="8"/>
      <c r="V1546" s="8"/>
      <c r="W1546" s="8"/>
      <c r="X1546" s="8"/>
      <c r="Y1546" s="134" t="n">
        <v>0</v>
      </c>
    </row>
    <row r="1547" customFormat="false" ht="15" hidden="false" customHeight="false" outlineLevel="0" collapsed="false">
      <c r="A1547" s="14"/>
      <c r="B1547" s="48" t="s">
        <v>1605</v>
      </c>
      <c r="C1547" s="14"/>
      <c r="D1547" s="14"/>
      <c r="E1547" s="14"/>
      <c r="F1547" s="14"/>
      <c r="G1547" s="14"/>
      <c r="H1547" s="14"/>
      <c r="I1547" s="14"/>
      <c r="J1547" s="14"/>
      <c r="K1547" s="14"/>
      <c r="L1547" s="14"/>
      <c r="M1547" s="141"/>
      <c r="N1547" s="14"/>
      <c r="O1547" s="14"/>
      <c r="P1547" s="14"/>
      <c r="Q1547" s="14"/>
      <c r="R1547" s="14"/>
      <c r="S1547" s="14"/>
      <c r="T1547" s="14"/>
      <c r="U1547" s="14"/>
      <c r="V1547" s="14"/>
      <c r="W1547" s="14"/>
      <c r="X1547" s="14"/>
      <c r="Y1547" s="142" t="n">
        <v>0</v>
      </c>
    </row>
    <row r="1548" customFormat="false" ht="15" hidden="false" customHeight="false" outlineLevel="0" collapsed="false">
      <c r="A1548" s="14"/>
      <c r="B1548" s="14"/>
      <c r="C1548" s="48" t="s">
        <v>1606</v>
      </c>
      <c r="D1548" s="14"/>
      <c r="E1548" s="14"/>
      <c r="F1548" s="14"/>
      <c r="G1548" s="14"/>
      <c r="H1548" s="14"/>
      <c r="I1548" s="14"/>
      <c r="J1548" s="14"/>
      <c r="K1548" s="14"/>
      <c r="L1548" s="14"/>
      <c r="M1548" s="141"/>
      <c r="N1548" s="14"/>
      <c r="O1548" s="14"/>
      <c r="P1548" s="14"/>
      <c r="Q1548" s="14"/>
      <c r="R1548" s="14"/>
      <c r="S1548" s="14"/>
      <c r="T1548" s="14"/>
      <c r="U1548" s="14"/>
      <c r="V1548" s="14"/>
      <c r="W1548" s="14"/>
      <c r="X1548" s="14"/>
      <c r="Y1548" s="142" t="n">
        <v>0</v>
      </c>
    </row>
    <row r="1549" customFormat="false" ht="15" hidden="false" customHeight="false" outlineLevel="0" collapsed="false">
      <c r="A1549" s="8"/>
      <c r="B1549" s="8"/>
      <c r="C1549" s="143" t="s">
        <v>1607</v>
      </c>
      <c r="D1549" s="8"/>
      <c r="E1549" s="8"/>
      <c r="F1549" s="8"/>
      <c r="G1549" s="8"/>
      <c r="H1549" s="8"/>
      <c r="I1549" s="8"/>
      <c r="J1549" s="8"/>
      <c r="K1549" s="8"/>
      <c r="L1549" s="8"/>
      <c r="M1549" s="144"/>
      <c r="N1549" s="8"/>
      <c r="O1549" s="8"/>
      <c r="P1549" s="8"/>
      <c r="Q1549" s="8"/>
      <c r="R1549" s="8"/>
      <c r="S1549" s="8"/>
      <c r="T1549" s="8"/>
      <c r="U1549" s="8"/>
      <c r="V1549" s="8"/>
      <c r="W1549" s="8"/>
      <c r="X1549" s="8"/>
      <c r="Y1549" s="134" t="n">
        <v>0</v>
      </c>
    </row>
    <row r="1550" customFormat="false" ht="15" hidden="false" customHeight="false" outlineLevel="0" collapsed="false">
      <c r="A1550" s="14"/>
      <c r="B1550" s="14"/>
      <c r="C1550" s="48" t="s">
        <v>1608</v>
      </c>
      <c r="D1550" s="14"/>
      <c r="E1550" s="14"/>
      <c r="F1550" s="14"/>
      <c r="G1550" s="14"/>
      <c r="H1550" s="14"/>
      <c r="I1550" s="14"/>
      <c r="J1550" s="14"/>
      <c r="K1550" s="14"/>
      <c r="L1550" s="14"/>
      <c r="M1550" s="141"/>
      <c r="N1550" s="14"/>
      <c r="O1550" s="14"/>
      <c r="P1550" s="14"/>
      <c r="Q1550" s="14"/>
      <c r="R1550" s="14"/>
      <c r="S1550" s="14"/>
      <c r="T1550" s="14"/>
      <c r="U1550" s="14"/>
      <c r="V1550" s="14"/>
      <c r="W1550" s="14"/>
      <c r="X1550" s="14"/>
      <c r="Y1550" s="142" t="n">
        <v>0</v>
      </c>
    </row>
    <row r="1551" customFormat="false" ht="15" hidden="false" customHeight="false" outlineLevel="0" collapsed="false">
      <c r="A1551" s="8"/>
      <c r="B1551" s="8"/>
      <c r="C1551" s="143" t="s">
        <v>1609</v>
      </c>
      <c r="D1551" s="8"/>
      <c r="E1551" s="8"/>
      <c r="F1551" s="8"/>
      <c r="G1551" s="8"/>
      <c r="H1551" s="8"/>
      <c r="I1551" s="8"/>
      <c r="J1551" s="8"/>
      <c r="K1551" s="8"/>
      <c r="L1551" s="8"/>
      <c r="M1551" s="144"/>
      <c r="N1551" s="8"/>
      <c r="O1551" s="8"/>
      <c r="P1551" s="8"/>
      <c r="Q1551" s="8"/>
      <c r="R1551" s="8"/>
      <c r="S1551" s="8"/>
      <c r="T1551" s="8"/>
      <c r="U1551" s="8"/>
      <c r="V1551" s="8"/>
      <c r="W1551" s="8"/>
      <c r="X1551" s="8"/>
      <c r="Y1551" s="134" t="n">
        <v>0</v>
      </c>
    </row>
    <row r="1552" customFormat="false" ht="15" hidden="false" customHeight="false" outlineLevel="0" collapsed="false">
      <c r="A1552" s="14"/>
      <c r="B1552" s="14"/>
      <c r="C1552" s="48" t="s">
        <v>1610</v>
      </c>
      <c r="D1552" s="14"/>
      <c r="E1552" s="14"/>
      <c r="F1552" s="14"/>
      <c r="G1552" s="14"/>
      <c r="H1552" s="14"/>
      <c r="I1552" s="14"/>
      <c r="J1552" s="14"/>
      <c r="K1552" s="14"/>
      <c r="L1552" s="14"/>
      <c r="M1552" s="141"/>
      <c r="N1552" s="14"/>
      <c r="O1552" s="14"/>
      <c r="P1552" s="14"/>
      <c r="Q1552" s="14"/>
      <c r="R1552" s="14"/>
      <c r="S1552" s="14"/>
      <c r="T1552" s="14"/>
      <c r="U1552" s="14"/>
      <c r="V1552" s="14"/>
      <c r="W1552" s="14"/>
      <c r="X1552" s="14"/>
      <c r="Y1552" s="142" t="n">
        <v>0</v>
      </c>
    </row>
    <row r="1553" customFormat="false" ht="15.75" hidden="false" customHeight="false" outlineLevel="0" collapsed="false">
      <c r="A1553" s="8"/>
      <c r="B1553" s="8"/>
      <c r="C1553" s="143" t="s">
        <v>1611</v>
      </c>
      <c r="D1553" s="8"/>
      <c r="E1553" s="8"/>
      <c r="F1553" s="8"/>
      <c r="G1553" s="8"/>
      <c r="H1553" s="8"/>
      <c r="I1553" s="8"/>
      <c r="J1553" s="8"/>
      <c r="K1553" s="8"/>
      <c r="L1553" s="8"/>
      <c r="M1553" s="144"/>
      <c r="N1553" s="8"/>
      <c r="O1553" s="8"/>
      <c r="P1553" s="8"/>
      <c r="Q1553" s="8"/>
      <c r="R1553" s="8"/>
      <c r="S1553" s="8"/>
      <c r="T1553" s="8"/>
      <c r="U1553" s="146"/>
      <c r="V1553" s="8"/>
      <c r="W1553" s="146"/>
      <c r="X1553" s="8"/>
      <c r="Y1553" s="135" t="n">
        <v>0</v>
      </c>
    </row>
    <row r="1554" customFormat="false" ht="15" hidden="false" customHeight="false" outlineLevel="0" collapsed="false">
      <c r="A1554" s="8"/>
      <c r="B1554" s="143" t="s">
        <v>1612</v>
      </c>
      <c r="C1554" s="8"/>
      <c r="D1554" s="8"/>
      <c r="E1554" s="8"/>
      <c r="F1554" s="8"/>
      <c r="G1554" s="8"/>
      <c r="H1554" s="8"/>
      <c r="I1554" s="8"/>
      <c r="J1554" s="8"/>
      <c r="K1554" s="8"/>
      <c r="L1554" s="8"/>
      <c r="M1554" s="144"/>
      <c r="N1554" s="8"/>
      <c r="O1554" s="8"/>
      <c r="P1554" s="8"/>
      <c r="Q1554" s="8"/>
      <c r="R1554" s="8"/>
      <c r="S1554" s="8"/>
      <c r="T1554" s="8"/>
      <c r="U1554" s="8"/>
      <c r="V1554" s="8"/>
      <c r="W1554" s="8"/>
      <c r="X1554" s="8"/>
      <c r="Y1554" s="134" t="n">
        <v>0</v>
      </c>
    </row>
    <row r="1555" customFormat="false" ht="15" hidden="false" customHeight="false" outlineLevel="0" collapsed="false">
      <c r="A1555" s="14"/>
      <c r="B1555" s="48" t="s">
        <v>1613</v>
      </c>
      <c r="C1555" s="14"/>
      <c r="D1555" s="14"/>
      <c r="E1555" s="14"/>
      <c r="F1555" s="14"/>
      <c r="G1555" s="14"/>
      <c r="H1555" s="14"/>
      <c r="I1555" s="14"/>
      <c r="J1555" s="14"/>
      <c r="K1555" s="14"/>
      <c r="L1555" s="14"/>
      <c r="M1555" s="141"/>
      <c r="N1555" s="14"/>
      <c r="O1555" s="14"/>
      <c r="P1555" s="14"/>
      <c r="Q1555" s="14"/>
      <c r="R1555" s="14"/>
      <c r="S1555" s="14"/>
      <c r="T1555" s="14"/>
      <c r="U1555" s="14"/>
      <c r="V1555" s="14"/>
      <c r="W1555" s="14"/>
      <c r="X1555" s="14"/>
      <c r="Y1555" s="142" t="n">
        <v>0</v>
      </c>
    </row>
    <row r="1556" customFormat="false" ht="15" hidden="false" customHeight="false" outlineLevel="0" collapsed="false">
      <c r="A1556" s="8"/>
      <c r="B1556" s="143" t="s">
        <v>1614</v>
      </c>
      <c r="C1556" s="8"/>
      <c r="D1556" s="8"/>
      <c r="E1556" s="8"/>
      <c r="F1556" s="8"/>
      <c r="G1556" s="8"/>
      <c r="H1556" s="8"/>
      <c r="I1556" s="8"/>
      <c r="J1556" s="8"/>
      <c r="K1556" s="8"/>
      <c r="L1556" s="8"/>
      <c r="M1556" s="144"/>
      <c r="N1556" s="8"/>
      <c r="O1556" s="8"/>
      <c r="P1556" s="8"/>
      <c r="Q1556" s="8"/>
      <c r="R1556" s="8"/>
      <c r="S1556" s="8"/>
      <c r="T1556" s="8"/>
      <c r="U1556" s="8"/>
      <c r="V1556" s="8"/>
      <c r="W1556" s="8"/>
      <c r="X1556" s="8"/>
      <c r="Y1556" s="134" t="n">
        <v>0</v>
      </c>
    </row>
    <row r="1557" customFormat="false" ht="15" hidden="false" customHeight="false" outlineLevel="0" collapsed="false">
      <c r="A1557" s="14"/>
      <c r="B1557" s="48" t="s">
        <v>1615</v>
      </c>
      <c r="C1557" s="14"/>
      <c r="D1557" s="14"/>
      <c r="E1557" s="14"/>
      <c r="F1557" s="14"/>
      <c r="G1557" s="14"/>
      <c r="H1557" s="14"/>
      <c r="I1557" s="14"/>
      <c r="J1557" s="14"/>
      <c r="K1557" s="14"/>
      <c r="L1557" s="14"/>
      <c r="M1557" s="141"/>
      <c r="N1557" s="14"/>
      <c r="O1557" s="14"/>
      <c r="P1557" s="14"/>
      <c r="Q1557" s="14"/>
      <c r="R1557" s="14"/>
      <c r="S1557" s="14"/>
      <c r="T1557" s="14"/>
      <c r="U1557" s="14"/>
      <c r="V1557" s="14"/>
      <c r="W1557" s="14"/>
      <c r="X1557" s="14"/>
      <c r="Y1557" s="142" t="n">
        <v>0</v>
      </c>
    </row>
    <row r="1558" customFormat="false" ht="15" hidden="false" customHeight="false" outlineLevel="0" collapsed="false">
      <c r="A1558" s="8"/>
      <c r="B1558" s="143" t="s">
        <v>1616</v>
      </c>
      <c r="C1558" s="8"/>
      <c r="D1558" s="8"/>
      <c r="E1558" s="8"/>
      <c r="F1558" s="8"/>
      <c r="G1558" s="8"/>
      <c r="H1558" s="8"/>
      <c r="I1558" s="8"/>
      <c r="J1558" s="8"/>
      <c r="K1558" s="8"/>
      <c r="L1558" s="8"/>
      <c r="M1558" s="144"/>
      <c r="N1558" s="8"/>
      <c r="O1558" s="8"/>
      <c r="P1558" s="8"/>
      <c r="Q1558" s="8"/>
      <c r="R1558" s="8"/>
      <c r="S1558" s="8"/>
      <c r="T1558" s="8"/>
      <c r="U1558" s="8"/>
      <c r="V1558" s="8"/>
      <c r="W1558" s="8"/>
      <c r="X1558" s="8"/>
      <c r="Y1558" s="134" t="n">
        <v>0</v>
      </c>
    </row>
    <row r="1559" customFormat="false" ht="15" hidden="false" customHeight="false" outlineLevel="0" collapsed="false">
      <c r="A1559" s="14"/>
      <c r="B1559" s="48" t="s">
        <v>1617</v>
      </c>
      <c r="C1559" s="14"/>
      <c r="D1559" s="14"/>
      <c r="E1559" s="14"/>
      <c r="F1559" s="14"/>
      <c r="G1559" s="14"/>
      <c r="H1559" s="14"/>
      <c r="I1559" s="14"/>
      <c r="J1559" s="14"/>
      <c r="K1559" s="14"/>
      <c r="L1559" s="14"/>
      <c r="M1559" s="141"/>
      <c r="N1559" s="14"/>
      <c r="O1559" s="14"/>
      <c r="P1559" s="14"/>
      <c r="Q1559" s="14"/>
      <c r="R1559" s="14"/>
      <c r="S1559" s="14"/>
      <c r="T1559" s="14"/>
      <c r="U1559" s="14"/>
      <c r="V1559" s="14"/>
      <c r="W1559" s="14"/>
      <c r="X1559" s="14"/>
      <c r="Y1559" s="142" t="n">
        <v>0</v>
      </c>
    </row>
    <row r="1560" customFormat="false" ht="15" hidden="false" customHeight="false" outlineLevel="0" collapsed="false">
      <c r="A1560" s="8"/>
      <c r="B1560" s="143" t="s">
        <v>1618</v>
      </c>
      <c r="C1560" s="8"/>
      <c r="D1560" s="8"/>
      <c r="E1560" s="8"/>
      <c r="F1560" s="8"/>
      <c r="G1560" s="8"/>
      <c r="H1560" s="8"/>
      <c r="I1560" s="8"/>
      <c r="J1560" s="8"/>
      <c r="K1560" s="8"/>
      <c r="L1560" s="8"/>
      <c r="M1560" s="144"/>
      <c r="N1560" s="8"/>
      <c r="O1560" s="8"/>
      <c r="P1560" s="8"/>
      <c r="Q1560" s="8"/>
      <c r="R1560" s="8"/>
      <c r="S1560" s="8"/>
      <c r="T1560" s="8"/>
      <c r="U1560" s="8"/>
      <c r="V1560" s="8"/>
      <c r="W1560" s="8"/>
      <c r="X1560" s="8"/>
      <c r="Y1560" s="134" t="n">
        <v>0</v>
      </c>
    </row>
    <row r="1561" customFormat="false" ht="15" hidden="false" customHeight="false" outlineLevel="0" collapsed="false">
      <c r="A1561" s="14"/>
      <c r="B1561" s="48" t="s">
        <v>1619</v>
      </c>
      <c r="C1561" s="14"/>
      <c r="D1561" s="14"/>
      <c r="E1561" s="14"/>
      <c r="F1561" s="14"/>
      <c r="G1561" s="14"/>
      <c r="H1561" s="14"/>
      <c r="I1561" s="14"/>
      <c r="J1561" s="14"/>
      <c r="K1561" s="14"/>
      <c r="L1561" s="14"/>
      <c r="M1561" s="141"/>
      <c r="N1561" s="14"/>
      <c r="O1561" s="14"/>
      <c r="P1561" s="14"/>
      <c r="Q1561" s="14"/>
      <c r="R1561" s="14"/>
      <c r="S1561" s="14"/>
      <c r="T1561" s="14"/>
      <c r="U1561" s="14"/>
      <c r="V1561" s="14"/>
      <c r="W1561" s="14"/>
      <c r="X1561" s="14"/>
      <c r="Y1561" s="142" t="n">
        <v>0</v>
      </c>
    </row>
    <row r="1562" customFormat="false" ht="15" hidden="false" customHeight="false" outlineLevel="0" collapsed="false">
      <c r="A1562" s="8"/>
      <c r="B1562" s="143" t="s">
        <v>1620</v>
      </c>
      <c r="C1562" s="8"/>
      <c r="D1562" s="8"/>
      <c r="E1562" s="8"/>
      <c r="F1562" s="8"/>
      <c r="G1562" s="8"/>
      <c r="H1562" s="8"/>
      <c r="I1562" s="8"/>
      <c r="J1562" s="8"/>
      <c r="K1562" s="8"/>
      <c r="L1562" s="8"/>
      <c r="M1562" s="144"/>
      <c r="N1562" s="8"/>
      <c r="O1562" s="8"/>
      <c r="P1562" s="8"/>
      <c r="Q1562" s="8"/>
      <c r="R1562" s="8"/>
      <c r="S1562" s="8"/>
      <c r="T1562" s="8"/>
      <c r="U1562" s="8"/>
      <c r="V1562" s="8"/>
      <c r="W1562" s="8"/>
      <c r="X1562" s="8"/>
      <c r="Y1562" s="134" t="n">
        <v>0</v>
      </c>
    </row>
    <row r="1563" customFormat="false" ht="15" hidden="false" customHeight="false" outlineLevel="0" collapsed="false">
      <c r="A1563" s="14"/>
      <c r="B1563" s="48" t="s">
        <v>1621</v>
      </c>
      <c r="C1563" s="14"/>
      <c r="D1563" s="14"/>
      <c r="E1563" s="14"/>
      <c r="F1563" s="14"/>
      <c r="G1563" s="14"/>
      <c r="H1563" s="14"/>
      <c r="I1563" s="14"/>
      <c r="J1563" s="14"/>
      <c r="K1563" s="14"/>
      <c r="L1563" s="14"/>
      <c r="M1563" s="141"/>
      <c r="N1563" s="14"/>
      <c r="O1563" s="14"/>
      <c r="P1563" s="14"/>
      <c r="Q1563" s="14"/>
      <c r="R1563" s="14"/>
      <c r="S1563" s="14"/>
      <c r="T1563" s="14"/>
      <c r="U1563" s="14"/>
      <c r="V1563" s="14"/>
      <c r="W1563" s="14"/>
      <c r="X1563" s="14"/>
      <c r="Y1563" s="142" t="n">
        <v>0</v>
      </c>
    </row>
    <row r="1564" customFormat="false" ht="15" hidden="false" customHeight="false" outlineLevel="0" collapsed="false">
      <c r="A1564" s="8"/>
      <c r="B1564" s="143" t="s">
        <v>1622</v>
      </c>
      <c r="C1564" s="8"/>
      <c r="D1564" s="8"/>
      <c r="E1564" s="8"/>
      <c r="F1564" s="8"/>
      <c r="G1564" s="8"/>
      <c r="H1564" s="8"/>
      <c r="I1564" s="8"/>
      <c r="J1564" s="8"/>
      <c r="K1564" s="8"/>
      <c r="L1564" s="8"/>
      <c r="M1564" s="144"/>
      <c r="N1564" s="8"/>
      <c r="O1564" s="8"/>
      <c r="P1564" s="8"/>
      <c r="Q1564" s="8"/>
      <c r="R1564" s="8"/>
      <c r="S1564" s="8"/>
      <c r="T1564" s="8"/>
      <c r="U1564" s="8"/>
      <c r="V1564" s="8"/>
      <c r="W1564" s="8"/>
      <c r="X1564" s="8"/>
      <c r="Y1564" s="134" t="n">
        <v>0</v>
      </c>
    </row>
    <row r="1565" customFormat="false" ht="15" hidden="false" customHeight="false" outlineLevel="0" collapsed="false">
      <c r="A1565" s="14"/>
      <c r="B1565" s="48" t="s">
        <v>1623</v>
      </c>
      <c r="C1565" s="14"/>
      <c r="D1565" s="14"/>
      <c r="E1565" s="14"/>
      <c r="F1565" s="14"/>
      <c r="G1565" s="14"/>
      <c r="H1565" s="14"/>
      <c r="I1565" s="14"/>
      <c r="J1565" s="14"/>
      <c r="K1565" s="14"/>
      <c r="L1565" s="14"/>
      <c r="M1565" s="141"/>
      <c r="N1565" s="14"/>
      <c r="O1565" s="14"/>
      <c r="P1565" s="14"/>
      <c r="Q1565" s="14"/>
      <c r="R1565" s="14"/>
      <c r="S1565" s="14"/>
      <c r="T1565" s="14"/>
      <c r="U1565" s="14"/>
      <c r="V1565" s="14"/>
      <c r="W1565" s="14"/>
      <c r="X1565" s="14"/>
      <c r="Y1565" s="142" t="n">
        <v>0</v>
      </c>
    </row>
    <row r="1566" customFormat="false" ht="15" hidden="false" customHeight="false" outlineLevel="0" collapsed="false">
      <c r="A1566" s="8"/>
      <c r="B1566" s="143" t="s">
        <v>1624</v>
      </c>
      <c r="C1566" s="8"/>
      <c r="D1566" s="8"/>
      <c r="E1566" s="8"/>
      <c r="F1566" s="8"/>
      <c r="G1566" s="8"/>
      <c r="H1566" s="8"/>
      <c r="I1566" s="8"/>
      <c r="J1566" s="8"/>
      <c r="K1566" s="8"/>
      <c r="L1566" s="8"/>
      <c r="M1566" s="144"/>
      <c r="N1566" s="8"/>
      <c r="O1566" s="8"/>
      <c r="P1566" s="8"/>
      <c r="Q1566" s="8"/>
      <c r="R1566" s="8"/>
      <c r="S1566" s="8"/>
      <c r="T1566" s="8"/>
      <c r="U1566" s="8"/>
      <c r="V1566" s="8"/>
      <c r="W1566" s="8"/>
      <c r="X1566" s="8"/>
      <c r="Y1566" s="134" t="n">
        <v>0</v>
      </c>
    </row>
    <row r="1567" customFormat="false" ht="15" hidden="false" customHeight="false" outlineLevel="0" collapsed="false">
      <c r="A1567" s="14"/>
      <c r="B1567" s="48" t="s">
        <v>1625</v>
      </c>
      <c r="C1567" s="14"/>
      <c r="D1567" s="14"/>
      <c r="E1567" s="14"/>
      <c r="F1567" s="14"/>
      <c r="G1567" s="14"/>
      <c r="H1567" s="14"/>
      <c r="I1567" s="14"/>
      <c r="J1567" s="14"/>
      <c r="K1567" s="14"/>
      <c r="L1567" s="14"/>
      <c r="M1567" s="141"/>
      <c r="N1567" s="14"/>
      <c r="O1567" s="14"/>
      <c r="P1567" s="14"/>
      <c r="Q1567" s="14"/>
      <c r="R1567" s="14"/>
      <c r="S1567" s="14"/>
      <c r="T1567" s="14"/>
      <c r="U1567" s="14"/>
      <c r="V1567" s="14"/>
      <c r="W1567" s="14"/>
      <c r="X1567" s="14"/>
      <c r="Y1567" s="142" t="n">
        <v>0</v>
      </c>
    </row>
    <row r="1568" customFormat="false" ht="15" hidden="false" customHeight="false" outlineLevel="0" collapsed="false">
      <c r="A1568" s="8"/>
      <c r="B1568" s="143" t="s">
        <v>1626</v>
      </c>
      <c r="C1568" s="8"/>
      <c r="D1568" s="8"/>
      <c r="E1568" s="8"/>
      <c r="F1568" s="8"/>
      <c r="G1568" s="8"/>
      <c r="H1568" s="8"/>
      <c r="I1568" s="8"/>
      <c r="J1568" s="8"/>
      <c r="K1568" s="8"/>
      <c r="L1568" s="8"/>
      <c r="M1568" s="144"/>
      <c r="N1568" s="8"/>
      <c r="O1568" s="8"/>
      <c r="P1568" s="8"/>
      <c r="Q1568" s="8"/>
      <c r="R1568" s="8"/>
      <c r="S1568" s="8"/>
      <c r="T1568" s="8"/>
      <c r="U1568" s="8"/>
      <c r="V1568" s="8"/>
      <c r="W1568" s="8"/>
      <c r="X1568" s="8"/>
      <c r="Y1568" s="134" t="n">
        <v>0</v>
      </c>
    </row>
    <row r="1569" customFormat="false" ht="15" hidden="false" customHeight="false" outlineLevel="0" collapsed="false">
      <c r="A1569" s="14"/>
      <c r="B1569" s="48" t="s">
        <v>1627</v>
      </c>
      <c r="C1569" s="14"/>
      <c r="D1569" s="14"/>
      <c r="E1569" s="14"/>
      <c r="F1569" s="14"/>
      <c r="G1569" s="14"/>
      <c r="H1569" s="14"/>
      <c r="I1569" s="14"/>
      <c r="J1569" s="14"/>
      <c r="K1569" s="14"/>
      <c r="L1569" s="14"/>
      <c r="M1569" s="141"/>
      <c r="N1569" s="14"/>
      <c r="O1569" s="14"/>
      <c r="P1569" s="14"/>
      <c r="Q1569" s="14"/>
      <c r="R1569" s="14"/>
      <c r="S1569" s="14"/>
      <c r="T1569" s="14"/>
      <c r="U1569" s="14"/>
      <c r="V1569" s="14"/>
      <c r="W1569" s="14"/>
      <c r="X1569" s="14"/>
      <c r="Y1569" s="142" t="n">
        <v>0</v>
      </c>
    </row>
    <row r="1570" customFormat="false" ht="15" hidden="false" customHeight="false" outlineLevel="0" collapsed="false">
      <c r="A1570" s="8"/>
      <c r="B1570" s="143" t="s">
        <v>1628</v>
      </c>
      <c r="C1570" s="8"/>
      <c r="D1570" s="8"/>
      <c r="E1570" s="8"/>
      <c r="F1570" s="8"/>
      <c r="G1570" s="8"/>
      <c r="H1570" s="8"/>
      <c r="I1570" s="8"/>
      <c r="J1570" s="8"/>
      <c r="K1570" s="8"/>
      <c r="L1570" s="8"/>
      <c r="M1570" s="144"/>
      <c r="N1570" s="8"/>
      <c r="O1570" s="8"/>
      <c r="P1570" s="8"/>
      <c r="Q1570" s="8"/>
      <c r="R1570" s="8"/>
      <c r="S1570" s="8"/>
      <c r="T1570" s="8"/>
      <c r="U1570" s="8"/>
      <c r="V1570" s="8"/>
      <c r="W1570" s="8"/>
      <c r="X1570" s="8"/>
      <c r="Y1570" s="134" t="n">
        <v>0</v>
      </c>
    </row>
    <row r="1571" customFormat="false" ht="15" hidden="false" customHeight="false" outlineLevel="0" collapsed="false">
      <c r="A1571" s="14"/>
      <c r="B1571" s="48" t="s">
        <v>1629</v>
      </c>
      <c r="C1571" s="14"/>
      <c r="D1571" s="14"/>
      <c r="E1571" s="14"/>
      <c r="F1571" s="14"/>
      <c r="G1571" s="14"/>
      <c r="H1571" s="14"/>
      <c r="I1571" s="14"/>
      <c r="J1571" s="14"/>
      <c r="K1571" s="14"/>
      <c r="L1571" s="14"/>
      <c r="M1571" s="141"/>
      <c r="N1571" s="14"/>
      <c r="O1571" s="14"/>
      <c r="P1571" s="14"/>
      <c r="Q1571" s="14"/>
      <c r="R1571" s="14"/>
      <c r="S1571" s="14"/>
      <c r="T1571" s="14"/>
      <c r="U1571" s="14"/>
      <c r="V1571" s="14"/>
      <c r="W1571" s="14"/>
      <c r="X1571" s="14"/>
      <c r="Y1571" s="142" t="n">
        <v>0</v>
      </c>
    </row>
    <row r="1572" customFormat="false" ht="15" hidden="false" customHeight="false" outlineLevel="0" collapsed="false">
      <c r="A1572" s="8"/>
      <c r="B1572" s="143" t="s">
        <v>1630</v>
      </c>
      <c r="C1572" s="8"/>
      <c r="D1572" s="8"/>
      <c r="E1572" s="8"/>
      <c r="F1572" s="8"/>
      <c r="G1572" s="8"/>
      <c r="H1572" s="8"/>
      <c r="I1572" s="8"/>
      <c r="J1572" s="8"/>
      <c r="K1572" s="8"/>
      <c r="L1572" s="8"/>
      <c r="M1572" s="144"/>
      <c r="N1572" s="8"/>
      <c r="O1572" s="8"/>
      <c r="P1572" s="8"/>
      <c r="Q1572" s="8"/>
      <c r="R1572" s="8"/>
      <c r="S1572" s="8"/>
      <c r="T1572" s="8"/>
      <c r="U1572" s="8"/>
      <c r="V1572" s="8"/>
      <c r="W1572" s="8"/>
      <c r="X1572" s="8"/>
      <c r="Y1572" s="134" t="n">
        <v>0</v>
      </c>
    </row>
    <row r="1573" customFormat="false" ht="15" hidden="false" customHeight="false" outlineLevel="0" collapsed="false">
      <c r="A1573" s="14"/>
      <c r="B1573" s="48" t="s">
        <v>1631</v>
      </c>
      <c r="C1573" s="14"/>
      <c r="D1573" s="14"/>
      <c r="E1573" s="14"/>
      <c r="F1573" s="14"/>
      <c r="G1573" s="14"/>
      <c r="H1573" s="14"/>
      <c r="I1573" s="14"/>
      <c r="J1573" s="14"/>
      <c r="K1573" s="14"/>
      <c r="L1573" s="14"/>
      <c r="M1573" s="141"/>
      <c r="N1573" s="14"/>
      <c r="O1573" s="14"/>
      <c r="P1573" s="14"/>
      <c r="Q1573" s="14"/>
      <c r="R1573" s="14"/>
      <c r="S1573" s="14"/>
      <c r="T1573" s="14"/>
      <c r="U1573" s="14"/>
      <c r="V1573" s="14"/>
      <c r="W1573" s="14"/>
      <c r="X1573" s="14"/>
      <c r="Y1573" s="142" t="n">
        <v>0</v>
      </c>
    </row>
    <row r="1574" customFormat="false" ht="15" hidden="false" customHeight="false" outlineLevel="0" collapsed="false">
      <c r="A1574" s="8"/>
      <c r="B1574" s="143" t="s">
        <v>1632</v>
      </c>
      <c r="C1574" s="8"/>
      <c r="D1574" s="8"/>
      <c r="E1574" s="8"/>
      <c r="F1574" s="8"/>
      <c r="G1574" s="8"/>
      <c r="H1574" s="8"/>
      <c r="I1574" s="8"/>
      <c r="J1574" s="8"/>
      <c r="K1574" s="8"/>
      <c r="L1574" s="8"/>
      <c r="M1574" s="144"/>
      <c r="N1574" s="8"/>
      <c r="O1574" s="8"/>
      <c r="P1574" s="8"/>
      <c r="Q1574" s="8"/>
      <c r="R1574" s="8"/>
      <c r="S1574" s="8"/>
      <c r="T1574" s="8"/>
      <c r="U1574" s="8"/>
      <c r="V1574" s="8"/>
      <c r="W1574" s="8"/>
      <c r="X1574" s="8"/>
      <c r="Y1574" s="134" t="n">
        <v>0</v>
      </c>
    </row>
    <row r="1575" customFormat="false" ht="15" hidden="false" customHeight="false" outlineLevel="0" collapsed="false">
      <c r="A1575" s="14"/>
      <c r="B1575" s="48" t="s">
        <v>1633</v>
      </c>
      <c r="C1575" s="14"/>
      <c r="D1575" s="14"/>
      <c r="E1575" s="14"/>
      <c r="F1575" s="14"/>
      <c r="G1575" s="14"/>
      <c r="H1575" s="14"/>
      <c r="I1575" s="14"/>
      <c r="J1575" s="14"/>
      <c r="K1575" s="14"/>
      <c r="L1575" s="14"/>
      <c r="M1575" s="141"/>
      <c r="N1575" s="14"/>
      <c r="O1575" s="14"/>
      <c r="P1575" s="14"/>
      <c r="Q1575" s="14"/>
      <c r="R1575" s="14"/>
      <c r="S1575" s="14"/>
      <c r="T1575" s="14"/>
      <c r="U1575" s="14"/>
      <c r="V1575" s="14"/>
      <c r="W1575" s="14"/>
      <c r="X1575" s="14"/>
      <c r="Y1575" s="142" t="n">
        <v>0</v>
      </c>
    </row>
    <row r="1576" customFormat="false" ht="15" hidden="false" customHeight="false" outlineLevel="0" collapsed="false">
      <c r="A1576" s="8"/>
      <c r="B1576" s="143" t="s">
        <v>1634</v>
      </c>
      <c r="C1576" s="8"/>
      <c r="D1576" s="8"/>
      <c r="E1576" s="8"/>
      <c r="F1576" s="8"/>
      <c r="G1576" s="8"/>
      <c r="H1576" s="8"/>
      <c r="I1576" s="8"/>
      <c r="J1576" s="8"/>
      <c r="K1576" s="8"/>
      <c r="L1576" s="8"/>
      <c r="M1576" s="144"/>
      <c r="N1576" s="8"/>
      <c r="O1576" s="8"/>
      <c r="P1576" s="8"/>
      <c r="Q1576" s="8"/>
      <c r="R1576" s="8"/>
      <c r="S1576" s="8"/>
      <c r="T1576" s="8"/>
      <c r="U1576" s="8"/>
      <c r="V1576" s="8"/>
      <c r="W1576" s="8"/>
      <c r="X1576" s="8"/>
      <c r="Y1576" s="134" t="n">
        <v>0</v>
      </c>
    </row>
    <row r="1577" customFormat="false" ht="15" hidden="false" customHeight="false" outlineLevel="0" collapsed="false">
      <c r="A1577" s="14"/>
      <c r="B1577" s="48" t="s">
        <v>1635</v>
      </c>
      <c r="C1577" s="14"/>
      <c r="D1577" s="14"/>
      <c r="E1577" s="14"/>
      <c r="F1577" s="14"/>
      <c r="G1577" s="14"/>
      <c r="H1577" s="14"/>
      <c r="I1577" s="14"/>
      <c r="J1577" s="14"/>
      <c r="K1577" s="14"/>
      <c r="L1577" s="14"/>
      <c r="M1577" s="141"/>
      <c r="N1577" s="14"/>
      <c r="O1577" s="14"/>
      <c r="P1577" s="14"/>
      <c r="Q1577" s="14"/>
      <c r="R1577" s="14"/>
      <c r="S1577" s="14"/>
      <c r="T1577" s="14"/>
      <c r="U1577" s="14"/>
      <c r="V1577" s="14"/>
      <c r="W1577" s="14"/>
      <c r="X1577" s="14"/>
      <c r="Y1577" s="142" t="n">
        <v>0</v>
      </c>
    </row>
    <row r="1578" customFormat="false" ht="15" hidden="false" customHeight="false" outlineLevel="0" collapsed="false">
      <c r="A1578" s="8"/>
      <c r="B1578" s="143" t="s">
        <v>1636</v>
      </c>
      <c r="C1578" s="8"/>
      <c r="D1578" s="8"/>
      <c r="E1578" s="8"/>
      <c r="F1578" s="8"/>
      <c r="G1578" s="8"/>
      <c r="H1578" s="8"/>
      <c r="I1578" s="8"/>
      <c r="J1578" s="8"/>
      <c r="K1578" s="8"/>
      <c r="L1578" s="8"/>
      <c r="M1578" s="144"/>
      <c r="N1578" s="8"/>
      <c r="O1578" s="8"/>
      <c r="P1578" s="8"/>
      <c r="Q1578" s="8"/>
      <c r="R1578" s="8"/>
      <c r="S1578" s="8"/>
      <c r="T1578" s="8"/>
      <c r="U1578" s="8"/>
      <c r="V1578" s="8"/>
      <c r="W1578" s="8"/>
      <c r="X1578" s="8"/>
      <c r="Y1578" s="134" t="n">
        <v>0</v>
      </c>
    </row>
    <row r="1579" customFormat="false" ht="15" hidden="false" customHeight="false" outlineLevel="0" collapsed="false">
      <c r="A1579" s="14"/>
      <c r="B1579" s="48" t="s">
        <v>1637</v>
      </c>
      <c r="C1579" s="14"/>
      <c r="D1579" s="14"/>
      <c r="E1579" s="14"/>
      <c r="F1579" s="14"/>
      <c r="G1579" s="14"/>
      <c r="H1579" s="14"/>
      <c r="I1579" s="14"/>
      <c r="J1579" s="14"/>
      <c r="K1579" s="14"/>
      <c r="L1579" s="14"/>
      <c r="M1579" s="141"/>
      <c r="N1579" s="14"/>
      <c r="O1579" s="14"/>
      <c r="P1579" s="14"/>
      <c r="Q1579" s="14"/>
      <c r="R1579" s="14"/>
      <c r="S1579" s="14"/>
      <c r="T1579" s="14"/>
      <c r="U1579" s="14"/>
      <c r="V1579" s="14"/>
      <c r="W1579" s="14"/>
      <c r="X1579" s="14"/>
      <c r="Y1579" s="142" t="n">
        <v>0</v>
      </c>
    </row>
    <row r="1580" customFormat="false" ht="15" hidden="false" customHeight="false" outlineLevel="0" collapsed="false">
      <c r="A1580" s="8"/>
      <c r="B1580" s="143" t="s">
        <v>1638</v>
      </c>
      <c r="C1580" s="8"/>
      <c r="D1580" s="8"/>
      <c r="E1580" s="8"/>
      <c r="F1580" s="8"/>
      <c r="G1580" s="8"/>
      <c r="H1580" s="8"/>
      <c r="I1580" s="8"/>
      <c r="J1580" s="8"/>
      <c r="K1580" s="8"/>
      <c r="L1580" s="8"/>
      <c r="M1580" s="144"/>
      <c r="N1580" s="8"/>
      <c r="O1580" s="8"/>
      <c r="P1580" s="8"/>
      <c r="Q1580" s="8"/>
      <c r="R1580" s="8"/>
      <c r="S1580" s="8"/>
      <c r="T1580" s="8"/>
      <c r="U1580" s="8"/>
      <c r="V1580" s="8"/>
      <c r="W1580" s="8"/>
      <c r="X1580" s="8"/>
      <c r="Y1580" s="134" t="n">
        <v>0</v>
      </c>
    </row>
    <row r="1581" customFormat="false" ht="15" hidden="false" customHeight="false" outlineLevel="0" collapsed="false">
      <c r="A1581" s="14"/>
      <c r="B1581" s="48" t="s">
        <v>1639</v>
      </c>
      <c r="C1581" s="14"/>
      <c r="D1581" s="14"/>
      <c r="E1581" s="14"/>
      <c r="F1581" s="14"/>
      <c r="G1581" s="14"/>
      <c r="H1581" s="14"/>
      <c r="I1581" s="14"/>
      <c r="J1581" s="14"/>
      <c r="K1581" s="14"/>
      <c r="L1581" s="14"/>
      <c r="M1581" s="141"/>
      <c r="N1581" s="14"/>
      <c r="O1581" s="14"/>
      <c r="P1581" s="14"/>
      <c r="Q1581" s="14"/>
      <c r="R1581" s="14"/>
      <c r="S1581" s="14"/>
      <c r="T1581" s="14"/>
      <c r="U1581" s="14"/>
      <c r="V1581" s="14"/>
      <c r="W1581" s="14"/>
      <c r="X1581" s="14"/>
      <c r="Y1581" s="142" t="n">
        <v>0</v>
      </c>
    </row>
    <row r="1582" customFormat="false" ht="15" hidden="false" customHeight="false" outlineLevel="0" collapsed="false">
      <c r="A1582" s="14"/>
      <c r="B1582" s="14"/>
      <c r="C1582" s="48" t="s">
        <v>1640</v>
      </c>
      <c r="D1582" s="14"/>
      <c r="E1582" s="14"/>
      <c r="F1582" s="14"/>
      <c r="G1582" s="14"/>
      <c r="H1582" s="14"/>
      <c r="I1582" s="14"/>
      <c r="J1582" s="14"/>
      <c r="K1582" s="14"/>
      <c r="L1582" s="14"/>
      <c r="M1582" s="141"/>
      <c r="N1582" s="14"/>
      <c r="O1582" s="14"/>
      <c r="P1582" s="14"/>
      <c r="Q1582" s="14"/>
      <c r="R1582" s="14"/>
      <c r="S1582" s="14"/>
      <c r="T1582" s="14"/>
      <c r="U1582" s="14"/>
      <c r="V1582" s="14"/>
      <c r="W1582" s="14"/>
      <c r="X1582" s="14"/>
      <c r="Y1582" s="142" t="n">
        <v>0</v>
      </c>
    </row>
    <row r="1583" customFormat="false" ht="15" hidden="false" customHeight="false" outlineLevel="0" collapsed="false">
      <c r="A1583" s="8"/>
      <c r="B1583" s="8"/>
      <c r="C1583" s="143" t="s">
        <v>1641</v>
      </c>
      <c r="D1583" s="8"/>
      <c r="E1583" s="8"/>
      <c r="F1583" s="8"/>
      <c r="G1583" s="8"/>
      <c r="H1583" s="8"/>
      <c r="I1583" s="8"/>
      <c r="J1583" s="8"/>
      <c r="K1583" s="8"/>
      <c r="L1583" s="8"/>
      <c r="M1583" s="144"/>
      <c r="N1583" s="8"/>
      <c r="O1583" s="8"/>
      <c r="P1583" s="8"/>
      <c r="Q1583" s="8"/>
      <c r="R1583" s="8"/>
      <c r="S1583" s="8"/>
      <c r="T1583" s="8"/>
      <c r="U1583" s="8"/>
      <c r="V1583" s="8"/>
      <c r="W1583" s="8"/>
      <c r="X1583" s="8"/>
      <c r="Y1583" s="134" t="n">
        <v>0</v>
      </c>
    </row>
    <row r="1584" customFormat="false" ht="15" hidden="false" customHeight="false" outlineLevel="0" collapsed="false">
      <c r="A1584" s="14"/>
      <c r="B1584" s="14"/>
      <c r="C1584" s="48" t="s">
        <v>1642</v>
      </c>
      <c r="D1584" s="14"/>
      <c r="E1584" s="14"/>
      <c r="F1584" s="14"/>
      <c r="G1584" s="14"/>
      <c r="H1584" s="14"/>
      <c r="I1584" s="14"/>
      <c r="J1584" s="14"/>
      <c r="K1584" s="14"/>
      <c r="L1584" s="14"/>
      <c r="M1584" s="141"/>
      <c r="N1584" s="14"/>
      <c r="O1584" s="14"/>
      <c r="P1584" s="14"/>
      <c r="Q1584" s="14"/>
      <c r="R1584" s="14"/>
      <c r="S1584" s="14"/>
      <c r="T1584" s="14"/>
      <c r="U1584" s="14"/>
      <c r="V1584" s="14"/>
      <c r="W1584" s="14"/>
      <c r="X1584" s="14"/>
      <c r="Y1584" s="142" t="n">
        <v>0</v>
      </c>
    </row>
    <row r="1585" customFormat="false" ht="15" hidden="false" customHeight="false" outlineLevel="0" collapsed="false">
      <c r="A1585" s="8"/>
      <c r="B1585" s="8"/>
      <c r="C1585" s="143" t="s">
        <v>1643</v>
      </c>
      <c r="D1585" s="8"/>
      <c r="E1585" s="8"/>
      <c r="F1585" s="8"/>
      <c r="G1585" s="8"/>
      <c r="H1585" s="8"/>
      <c r="I1585" s="8"/>
      <c r="J1585" s="8"/>
      <c r="K1585" s="8"/>
      <c r="L1585" s="8"/>
      <c r="M1585" s="144"/>
      <c r="N1585" s="8"/>
      <c r="O1585" s="8"/>
      <c r="P1585" s="8"/>
      <c r="Q1585" s="8"/>
      <c r="R1585" s="8"/>
      <c r="S1585" s="8"/>
      <c r="T1585" s="8"/>
      <c r="U1585" s="8"/>
      <c r="V1585" s="8"/>
      <c r="W1585" s="8"/>
      <c r="X1585" s="8"/>
      <c r="Y1585" s="134" t="n">
        <v>0</v>
      </c>
    </row>
    <row r="1586" customFormat="false" ht="15" hidden="false" customHeight="false" outlineLevel="0" collapsed="false">
      <c r="A1586" s="14"/>
      <c r="B1586" s="14"/>
      <c r="C1586" s="48" t="s">
        <v>1644</v>
      </c>
      <c r="D1586" s="14"/>
      <c r="E1586" s="14"/>
      <c r="F1586" s="14"/>
      <c r="G1586" s="14"/>
      <c r="H1586" s="14"/>
      <c r="I1586" s="14"/>
      <c r="J1586" s="14"/>
      <c r="K1586" s="14"/>
      <c r="L1586" s="14"/>
      <c r="M1586" s="141"/>
      <c r="N1586" s="14"/>
      <c r="O1586" s="14"/>
      <c r="P1586" s="14"/>
      <c r="Q1586" s="14"/>
      <c r="R1586" s="14"/>
      <c r="S1586" s="14"/>
      <c r="T1586" s="14"/>
      <c r="U1586" s="14"/>
      <c r="V1586" s="14"/>
      <c r="W1586" s="14"/>
      <c r="X1586" s="14"/>
      <c r="Y1586" s="142" t="n">
        <v>0</v>
      </c>
    </row>
    <row r="1587" customFormat="false" ht="15" hidden="false" customHeight="false" outlineLevel="0" collapsed="false">
      <c r="A1587" s="8"/>
      <c r="B1587" s="8"/>
      <c r="C1587" s="143" t="s">
        <v>1645</v>
      </c>
      <c r="D1587" s="8"/>
      <c r="E1587" s="8"/>
      <c r="F1587" s="8"/>
      <c r="G1587" s="8"/>
      <c r="H1587" s="8"/>
      <c r="I1587" s="8"/>
      <c r="J1587" s="8"/>
      <c r="K1587" s="8"/>
      <c r="L1587" s="8"/>
      <c r="M1587" s="144"/>
      <c r="N1587" s="8"/>
      <c r="O1587" s="8"/>
      <c r="P1587" s="8"/>
      <c r="Q1587" s="8"/>
      <c r="R1587" s="8"/>
      <c r="S1587" s="8"/>
      <c r="T1587" s="8"/>
      <c r="U1587" s="8"/>
      <c r="V1587" s="8"/>
      <c r="W1587" s="8"/>
      <c r="X1587" s="8"/>
      <c r="Y1587" s="134" t="n">
        <v>0</v>
      </c>
    </row>
    <row r="1588" customFormat="false" ht="15" hidden="false" customHeight="false" outlineLevel="0" collapsed="false">
      <c r="A1588" s="14"/>
      <c r="B1588" s="14"/>
      <c r="C1588" s="48" t="s">
        <v>1646</v>
      </c>
      <c r="D1588" s="14"/>
      <c r="E1588" s="14"/>
      <c r="F1588" s="14"/>
      <c r="G1588" s="14"/>
      <c r="H1588" s="14"/>
      <c r="I1588" s="14"/>
      <c r="J1588" s="14"/>
      <c r="K1588" s="14"/>
      <c r="L1588" s="14"/>
      <c r="M1588" s="141"/>
      <c r="N1588" s="14"/>
      <c r="O1588" s="14"/>
      <c r="P1588" s="14"/>
      <c r="Q1588" s="14"/>
      <c r="R1588" s="14"/>
      <c r="S1588" s="14"/>
      <c r="T1588" s="14"/>
      <c r="U1588" s="14"/>
      <c r="V1588" s="14"/>
      <c r="W1588" s="14"/>
      <c r="X1588" s="14"/>
      <c r="Y1588" s="142" t="n">
        <v>0</v>
      </c>
    </row>
    <row r="1589" customFormat="false" ht="15.75" hidden="false" customHeight="false" outlineLevel="0" collapsed="false">
      <c r="A1589" s="8"/>
      <c r="B1589" s="8"/>
      <c r="C1589" s="143" t="s">
        <v>1647</v>
      </c>
      <c r="D1589" s="8"/>
      <c r="E1589" s="8"/>
      <c r="F1589" s="8"/>
      <c r="G1589" s="8"/>
      <c r="H1589" s="8"/>
      <c r="I1589" s="8"/>
      <c r="J1589" s="8"/>
      <c r="K1589" s="8"/>
      <c r="L1589" s="8"/>
      <c r="M1589" s="144"/>
      <c r="N1589" s="8"/>
      <c r="O1589" s="8"/>
      <c r="P1589" s="8"/>
      <c r="Q1589" s="8"/>
      <c r="R1589" s="8"/>
      <c r="S1589" s="8"/>
      <c r="T1589" s="8"/>
      <c r="U1589" s="146"/>
      <c r="V1589" s="8"/>
      <c r="W1589" s="146"/>
      <c r="X1589" s="8"/>
      <c r="Y1589" s="135" t="n">
        <v>0</v>
      </c>
    </row>
    <row r="1590" customFormat="false" ht="15" hidden="false" customHeight="false" outlineLevel="0" collapsed="false">
      <c r="A1590" s="8"/>
      <c r="B1590" s="143" t="s">
        <v>1648</v>
      </c>
      <c r="C1590" s="8"/>
      <c r="D1590" s="8"/>
      <c r="E1590" s="8"/>
      <c r="F1590" s="8"/>
      <c r="G1590" s="8"/>
      <c r="H1590" s="8"/>
      <c r="I1590" s="8"/>
      <c r="J1590" s="8"/>
      <c r="K1590" s="8"/>
      <c r="L1590" s="8"/>
      <c r="M1590" s="144"/>
      <c r="N1590" s="8"/>
      <c r="O1590" s="8"/>
      <c r="P1590" s="8"/>
      <c r="Q1590" s="8"/>
      <c r="R1590" s="8"/>
      <c r="S1590" s="8"/>
      <c r="T1590" s="8"/>
      <c r="U1590" s="8"/>
      <c r="V1590" s="8"/>
      <c r="W1590" s="8"/>
      <c r="X1590" s="8"/>
      <c r="Y1590" s="134" t="n">
        <v>0</v>
      </c>
    </row>
    <row r="1591" customFormat="false" ht="15" hidden="false" customHeight="false" outlineLevel="0" collapsed="false">
      <c r="A1591" s="14"/>
      <c r="B1591" s="48" t="s">
        <v>1649</v>
      </c>
      <c r="C1591" s="14"/>
      <c r="D1591" s="14"/>
      <c r="E1591" s="14"/>
      <c r="F1591" s="14"/>
      <c r="G1591" s="14"/>
      <c r="H1591" s="14"/>
      <c r="I1591" s="14"/>
      <c r="J1591" s="14"/>
      <c r="K1591" s="14"/>
      <c r="L1591" s="14"/>
      <c r="M1591" s="141"/>
      <c r="N1591" s="14"/>
      <c r="O1591" s="14"/>
      <c r="P1591" s="14"/>
      <c r="Q1591" s="14"/>
      <c r="R1591" s="14"/>
      <c r="S1591" s="14"/>
      <c r="T1591" s="14"/>
      <c r="U1591" s="14"/>
      <c r="V1591" s="14"/>
      <c r="W1591" s="14"/>
      <c r="X1591" s="14"/>
      <c r="Y1591" s="142" t="n">
        <v>0</v>
      </c>
    </row>
    <row r="1592" customFormat="false" ht="15" hidden="false" customHeight="false" outlineLevel="0" collapsed="false">
      <c r="A1592" s="8"/>
      <c r="B1592" s="143" t="s">
        <v>1650</v>
      </c>
      <c r="C1592" s="8"/>
      <c r="D1592" s="8"/>
      <c r="E1592" s="8"/>
      <c r="F1592" s="8"/>
      <c r="G1592" s="8"/>
      <c r="H1592" s="8"/>
      <c r="I1592" s="8"/>
      <c r="J1592" s="8"/>
      <c r="K1592" s="8"/>
      <c r="L1592" s="8"/>
      <c r="M1592" s="144"/>
      <c r="N1592" s="8"/>
      <c r="O1592" s="8"/>
      <c r="P1592" s="8"/>
      <c r="Q1592" s="8"/>
      <c r="R1592" s="8"/>
      <c r="S1592" s="8"/>
      <c r="T1592" s="8"/>
      <c r="U1592" s="8"/>
      <c r="V1592" s="8"/>
      <c r="W1592" s="8"/>
      <c r="X1592" s="8"/>
      <c r="Y1592" s="134" t="n">
        <v>0</v>
      </c>
    </row>
    <row r="1593" customFormat="false" ht="15" hidden="false" customHeight="false" outlineLevel="0" collapsed="false">
      <c r="A1593" s="14"/>
      <c r="B1593" s="48" t="s">
        <v>1651</v>
      </c>
      <c r="C1593" s="14"/>
      <c r="D1593" s="14"/>
      <c r="E1593" s="14"/>
      <c r="F1593" s="14"/>
      <c r="G1593" s="14"/>
      <c r="H1593" s="14"/>
      <c r="I1593" s="14"/>
      <c r="J1593" s="14"/>
      <c r="K1593" s="14"/>
      <c r="L1593" s="14"/>
      <c r="M1593" s="141"/>
      <c r="N1593" s="14"/>
      <c r="O1593" s="14"/>
      <c r="P1593" s="14"/>
      <c r="Q1593" s="14"/>
      <c r="R1593" s="14"/>
      <c r="S1593" s="14"/>
      <c r="T1593" s="14"/>
      <c r="U1593" s="14"/>
      <c r="V1593" s="14"/>
      <c r="W1593" s="14"/>
      <c r="X1593" s="14"/>
      <c r="Y1593" s="142" t="n">
        <v>0</v>
      </c>
    </row>
    <row r="1594" customFormat="false" ht="15" hidden="false" customHeight="false" outlineLevel="0" collapsed="false">
      <c r="A1594" s="8"/>
      <c r="B1594" s="143" t="s">
        <v>1652</v>
      </c>
      <c r="C1594" s="8"/>
      <c r="D1594" s="8"/>
      <c r="E1594" s="8"/>
      <c r="F1594" s="8"/>
      <c r="G1594" s="8"/>
      <c r="H1594" s="8"/>
      <c r="I1594" s="8"/>
      <c r="J1594" s="8"/>
      <c r="K1594" s="8"/>
      <c r="L1594" s="8"/>
      <c r="M1594" s="144"/>
      <c r="N1594" s="8"/>
      <c r="O1594" s="8"/>
      <c r="P1594" s="8"/>
      <c r="Q1594" s="8"/>
      <c r="R1594" s="8"/>
      <c r="S1594" s="8"/>
      <c r="T1594" s="8"/>
      <c r="U1594" s="8"/>
      <c r="V1594" s="8"/>
      <c r="W1594" s="8"/>
      <c r="X1594" s="8"/>
      <c r="Y1594" s="134" t="n">
        <v>0</v>
      </c>
    </row>
    <row r="1595" customFormat="false" ht="15" hidden="false" customHeight="false" outlineLevel="0" collapsed="false">
      <c r="A1595" s="14"/>
      <c r="B1595" s="48" t="s">
        <v>1653</v>
      </c>
      <c r="C1595" s="14"/>
      <c r="D1595" s="14"/>
      <c r="E1595" s="14"/>
      <c r="F1595" s="14"/>
      <c r="G1595" s="14"/>
      <c r="H1595" s="14"/>
      <c r="I1595" s="14"/>
      <c r="J1595" s="14"/>
      <c r="K1595" s="14"/>
      <c r="L1595" s="14"/>
      <c r="M1595" s="141"/>
      <c r="N1595" s="14"/>
      <c r="O1595" s="14"/>
      <c r="P1595" s="14"/>
      <c r="Q1595" s="14"/>
      <c r="R1595" s="14"/>
      <c r="S1595" s="14"/>
      <c r="T1595" s="14"/>
      <c r="U1595" s="14"/>
      <c r="V1595" s="14"/>
      <c r="W1595" s="14"/>
      <c r="X1595" s="14"/>
      <c r="Y1595" s="142" t="n">
        <v>0</v>
      </c>
    </row>
    <row r="1596" customFormat="false" ht="15" hidden="false" customHeight="false" outlineLevel="0" collapsed="false">
      <c r="A1596" s="8"/>
      <c r="B1596" s="143" t="s">
        <v>1654</v>
      </c>
      <c r="C1596" s="8"/>
      <c r="D1596" s="8"/>
      <c r="E1596" s="8"/>
      <c r="F1596" s="8"/>
      <c r="G1596" s="8"/>
      <c r="H1596" s="8"/>
      <c r="I1596" s="8"/>
      <c r="J1596" s="8"/>
      <c r="K1596" s="8"/>
      <c r="L1596" s="8"/>
      <c r="M1596" s="144"/>
      <c r="N1596" s="8"/>
      <c r="O1596" s="8"/>
      <c r="P1596" s="8"/>
      <c r="Q1596" s="8"/>
      <c r="R1596" s="8"/>
      <c r="S1596" s="8"/>
      <c r="T1596" s="8"/>
      <c r="U1596" s="8"/>
      <c r="V1596" s="8"/>
      <c r="W1596" s="8"/>
      <c r="X1596" s="8"/>
      <c r="Y1596" s="134" t="n">
        <v>0</v>
      </c>
    </row>
    <row r="1597" customFormat="false" ht="15" hidden="false" customHeight="false" outlineLevel="0" collapsed="false">
      <c r="A1597" s="14"/>
      <c r="B1597" s="48" t="s">
        <v>1655</v>
      </c>
      <c r="C1597" s="14"/>
      <c r="D1597" s="14"/>
      <c r="E1597" s="14"/>
      <c r="F1597" s="14"/>
      <c r="G1597" s="14"/>
      <c r="H1597" s="14"/>
      <c r="I1597" s="14"/>
      <c r="J1597" s="14"/>
      <c r="K1597" s="14"/>
      <c r="L1597" s="14"/>
      <c r="M1597" s="141"/>
      <c r="N1597" s="14"/>
      <c r="O1597" s="14"/>
      <c r="P1597" s="14"/>
      <c r="Q1597" s="14"/>
      <c r="R1597" s="14"/>
      <c r="S1597" s="14"/>
      <c r="T1597" s="14"/>
      <c r="U1597" s="14"/>
      <c r="V1597" s="14"/>
      <c r="W1597" s="14"/>
      <c r="X1597" s="14"/>
      <c r="Y1597" s="142" t="n">
        <v>0</v>
      </c>
    </row>
    <row r="1598" customFormat="false" ht="15" hidden="false" customHeight="false" outlineLevel="0" collapsed="false">
      <c r="A1598" s="8"/>
      <c r="B1598" s="143" t="s">
        <v>1656</v>
      </c>
      <c r="C1598" s="8"/>
      <c r="D1598" s="8"/>
      <c r="E1598" s="8"/>
      <c r="F1598" s="8"/>
      <c r="G1598" s="8"/>
      <c r="H1598" s="8"/>
      <c r="I1598" s="8"/>
      <c r="J1598" s="8"/>
      <c r="K1598" s="8"/>
      <c r="L1598" s="8"/>
      <c r="M1598" s="144"/>
      <c r="N1598" s="8"/>
      <c r="O1598" s="8"/>
      <c r="P1598" s="8"/>
      <c r="Q1598" s="8"/>
      <c r="R1598" s="8"/>
      <c r="S1598" s="8"/>
      <c r="T1598" s="8"/>
      <c r="U1598" s="8"/>
      <c r="V1598" s="8"/>
      <c r="W1598" s="8"/>
      <c r="X1598" s="8"/>
      <c r="Y1598" s="134" t="n">
        <v>0</v>
      </c>
    </row>
    <row r="1599" customFormat="false" ht="15" hidden="false" customHeight="false" outlineLevel="0" collapsed="false">
      <c r="A1599" s="14"/>
      <c r="B1599" s="48" t="s">
        <v>1657</v>
      </c>
      <c r="C1599" s="14"/>
      <c r="D1599" s="14"/>
      <c r="E1599" s="14"/>
      <c r="F1599" s="14"/>
      <c r="G1599" s="14"/>
      <c r="H1599" s="14"/>
      <c r="I1599" s="14"/>
      <c r="J1599" s="14"/>
      <c r="K1599" s="14"/>
      <c r="L1599" s="14"/>
      <c r="M1599" s="141"/>
      <c r="N1599" s="14"/>
      <c r="O1599" s="14"/>
      <c r="P1599" s="14"/>
      <c r="Q1599" s="14"/>
      <c r="R1599" s="14"/>
      <c r="S1599" s="14"/>
      <c r="T1599" s="14"/>
      <c r="U1599" s="14"/>
      <c r="V1599" s="14"/>
      <c r="W1599" s="14"/>
      <c r="X1599" s="14"/>
      <c r="Y1599" s="142" t="n">
        <v>0</v>
      </c>
    </row>
    <row r="1600" customFormat="false" ht="15" hidden="false" customHeight="false" outlineLevel="0" collapsed="false">
      <c r="A1600" s="8"/>
      <c r="B1600" s="143" t="s">
        <v>1658</v>
      </c>
      <c r="C1600" s="8"/>
      <c r="D1600" s="8"/>
      <c r="E1600" s="8"/>
      <c r="F1600" s="8"/>
      <c r="G1600" s="8"/>
      <c r="H1600" s="8"/>
      <c r="I1600" s="8"/>
      <c r="J1600" s="8"/>
      <c r="K1600" s="8"/>
      <c r="L1600" s="8"/>
      <c r="M1600" s="144"/>
      <c r="N1600" s="8"/>
      <c r="O1600" s="8"/>
      <c r="P1600" s="8"/>
      <c r="Q1600" s="8"/>
      <c r="R1600" s="8"/>
      <c r="S1600" s="8"/>
      <c r="T1600" s="8"/>
      <c r="U1600" s="8"/>
      <c r="V1600" s="8"/>
      <c r="W1600" s="8"/>
      <c r="X1600" s="8"/>
      <c r="Y1600" s="134" t="n">
        <v>0</v>
      </c>
    </row>
    <row r="1601" customFormat="false" ht="15" hidden="false" customHeight="false" outlineLevel="0" collapsed="false">
      <c r="A1601" s="14"/>
      <c r="B1601" s="48" t="s">
        <v>1659</v>
      </c>
      <c r="C1601" s="14"/>
      <c r="D1601" s="14"/>
      <c r="E1601" s="14"/>
      <c r="F1601" s="14"/>
      <c r="G1601" s="14"/>
      <c r="H1601" s="14"/>
      <c r="I1601" s="14"/>
      <c r="J1601" s="14"/>
      <c r="K1601" s="14"/>
      <c r="L1601" s="14"/>
      <c r="M1601" s="141"/>
      <c r="N1601" s="14"/>
      <c r="O1601" s="14"/>
      <c r="P1601" s="14"/>
      <c r="Q1601" s="14"/>
      <c r="R1601" s="14"/>
      <c r="S1601" s="14"/>
      <c r="T1601" s="14"/>
      <c r="U1601" s="14"/>
      <c r="V1601" s="14"/>
      <c r="W1601" s="14"/>
      <c r="X1601" s="14"/>
      <c r="Y1601" s="142" t="n">
        <v>0</v>
      </c>
    </row>
    <row r="1602" customFormat="false" ht="15" hidden="false" customHeight="false" outlineLevel="0" collapsed="false">
      <c r="A1602" s="8"/>
      <c r="B1602" s="143" t="s">
        <v>1660</v>
      </c>
      <c r="C1602" s="8"/>
      <c r="D1602" s="8"/>
      <c r="E1602" s="8"/>
      <c r="F1602" s="8"/>
      <c r="G1602" s="8"/>
      <c r="H1602" s="8"/>
      <c r="I1602" s="8"/>
      <c r="J1602" s="8"/>
      <c r="K1602" s="8"/>
      <c r="L1602" s="8"/>
      <c r="M1602" s="144"/>
      <c r="N1602" s="8"/>
      <c r="O1602" s="8"/>
      <c r="P1602" s="8"/>
      <c r="Q1602" s="8"/>
      <c r="R1602" s="8"/>
      <c r="S1602" s="8"/>
      <c r="T1602" s="8"/>
      <c r="U1602" s="8"/>
      <c r="V1602" s="8"/>
      <c r="W1602" s="8"/>
      <c r="X1602" s="8"/>
      <c r="Y1602" s="134" t="n">
        <v>0</v>
      </c>
    </row>
    <row r="1603" customFormat="false" ht="15" hidden="false" customHeight="false" outlineLevel="0" collapsed="false">
      <c r="A1603" s="14"/>
      <c r="B1603" s="48" t="s">
        <v>1661</v>
      </c>
      <c r="C1603" s="14"/>
      <c r="D1603" s="14"/>
      <c r="E1603" s="14"/>
      <c r="F1603" s="14"/>
      <c r="G1603" s="14"/>
      <c r="H1603" s="14"/>
      <c r="I1603" s="14"/>
      <c r="J1603" s="14"/>
      <c r="K1603" s="14"/>
      <c r="L1603" s="14"/>
      <c r="M1603" s="141"/>
      <c r="N1603" s="14"/>
      <c r="O1603" s="14"/>
      <c r="P1603" s="14"/>
      <c r="Q1603" s="14"/>
      <c r="R1603" s="14"/>
      <c r="S1603" s="14"/>
      <c r="T1603" s="14"/>
      <c r="U1603" s="14"/>
      <c r="V1603" s="14"/>
      <c r="W1603" s="14"/>
      <c r="X1603" s="14"/>
      <c r="Y1603" s="142" t="n">
        <v>0</v>
      </c>
    </row>
    <row r="1604" customFormat="false" ht="15" hidden="false" customHeight="false" outlineLevel="0" collapsed="false">
      <c r="A1604" s="8"/>
      <c r="B1604" s="143" t="s">
        <v>1662</v>
      </c>
      <c r="C1604" s="8"/>
      <c r="D1604" s="8"/>
      <c r="E1604" s="8"/>
      <c r="F1604" s="8"/>
      <c r="G1604" s="8"/>
      <c r="H1604" s="8"/>
      <c r="I1604" s="8"/>
      <c r="J1604" s="8"/>
      <c r="K1604" s="8"/>
      <c r="L1604" s="8"/>
      <c r="M1604" s="144"/>
      <c r="N1604" s="8"/>
      <c r="O1604" s="8"/>
      <c r="P1604" s="8"/>
      <c r="Q1604" s="8"/>
      <c r="R1604" s="8"/>
      <c r="S1604" s="8"/>
      <c r="T1604" s="8"/>
      <c r="U1604" s="8"/>
      <c r="V1604" s="8"/>
      <c r="W1604" s="8"/>
      <c r="X1604" s="8"/>
      <c r="Y1604" s="134" t="n">
        <v>0</v>
      </c>
    </row>
    <row r="1605" customFormat="false" ht="15" hidden="false" customHeight="false" outlineLevel="0" collapsed="false">
      <c r="A1605" s="14"/>
      <c r="B1605" s="48" t="s">
        <v>1663</v>
      </c>
      <c r="C1605" s="14"/>
      <c r="D1605" s="14"/>
      <c r="E1605" s="14"/>
      <c r="F1605" s="14"/>
      <c r="G1605" s="14"/>
      <c r="H1605" s="14"/>
      <c r="I1605" s="14"/>
      <c r="J1605" s="14"/>
      <c r="K1605" s="14"/>
      <c r="L1605" s="14"/>
      <c r="M1605" s="141"/>
      <c r="N1605" s="14"/>
      <c r="O1605" s="14"/>
      <c r="P1605" s="14"/>
      <c r="Q1605" s="14"/>
      <c r="R1605" s="14"/>
      <c r="S1605" s="14"/>
      <c r="T1605" s="14"/>
      <c r="U1605" s="14"/>
      <c r="V1605" s="14"/>
      <c r="W1605" s="14"/>
      <c r="X1605" s="14"/>
      <c r="Y1605" s="142" t="n">
        <v>0</v>
      </c>
    </row>
    <row r="1606" customFormat="false" ht="15" hidden="false" customHeight="false" outlineLevel="0" collapsed="false">
      <c r="A1606" s="8"/>
      <c r="B1606" s="143" t="s">
        <v>1664</v>
      </c>
      <c r="C1606" s="8"/>
      <c r="D1606" s="8"/>
      <c r="E1606" s="8"/>
      <c r="F1606" s="8"/>
      <c r="G1606" s="8"/>
      <c r="H1606" s="8"/>
      <c r="I1606" s="8"/>
      <c r="J1606" s="8"/>
      <c r="K1606" s="8"/>
      <c r="L1606" s="8"/>
      <c r="M1606" s="144"/>
      <c r="N1606" s="8"/>
      <c r="O1606" s="8"/>
      <c r="P1606" s="8"/>
      <c r="Q1606" s="8"/>
      <c r="R1606" s="8"/>
      <c r="S1606" s="8"/>
      <c r="T1606" s="8"/>
      <c r="U1606" s="8"/>
      <c r="V1606" s="8"/>
      <c r="W1606" s="8"/>
      <c r="X1606" s="8"/>
      <c r="Y1606" s="134" t="n">
        <v>0</v>
      </c>
    </row>
    <row r="1607" customFormat="false" ht="15" hidden="false" customHeight="false" outlineLevel="0" collapsed="false">
      <c r="A1607" s="14"/>
      <c r="B1607" s="48" t="s">
        <v>1665</v>
      </c>
      <c r="C1607" s="14"/>
      <c r="D1607" s="14"/>
      <c r="E1607" s="14"/>
      <c r="F1607" s="14"/>
      <c r="G1607" s="14"/>
      <c r="H1607" s="14"/>
      <c r="I1607" s="14"/>
      <c r="J1607" s="14"/>
      <c r="K1607" s="14"/>
      <c r="L1607" s="14"/>
      <c r="M1607" s="141"/>
      <c r="N1607" s="14"/>
      <c r="O1607" s="14"/>
      <c r="P1607" s="14"/>
      <c r="Q1607" s="14"/>
      <c r="R1607" s="14"/>
      <c r="S1607" s="14"/>
      <c r="T1607" s="14"/>
      <c r="U1607" s="14"/>
      <c r="V1607" s="14"/>
      <c r="W1607" s="14"/>
      <c r="X1607" s="14"/>
      <c r="Y1607" s="142" t="n">
        <v>0</v>
      </c>
    </row>
    <row r="1608" customFormat="false" ht="15" hidden="false" customHeight="false" outlineLevel="0" collapsed="false">
      <c r="A1608" s="8"/>
      <c r="B1608" s="143" t="s">
        <v>1666</v>
      </c>
      <c r="C1608" s="8"/>
      <c r="D1608" s="8"/>
      <c r="E1608" s="8"/>
      <c r="F1608" s="8"/>
      <c r="G1608" s="8"/>
      <c r="H1608" s="8"/>
      <c r="I1608" s="8"/>
      <c r="J1608" s="8"/>
      <c r="K1608" s="8"/>
      <c r="L1608" s="8"/>
      <c r="M1608" s="144"/>
      <c r="N1608" s="8"/>
      <c r="O1608" s="8"/>
      <c r="P1608" s="8"/>
      <c r="Q1608" s="8"/>
      <c r="R1608" s="8"/>
      <c r="S1608" s="8"/>
      <c r="T1608" s="8"/>
      <c r="U1608" s="8"/>
      <c r="V1608" s="8"/>
      <c r="W1608" s="8"/>
      <c r="X1608" s="8"/>
      <c r="Y1608" s="134" t="n">
        <v>0</v>
      </c>
    </row>
    <row r="1609" customFormat="false" ht="15" hidden="false" customHeight="false" outlineLevel="0" collapsed="false">
      <c r="A1609" s="14"/>
      <c r="B1609" s="48" t="s">
        <v>1667</v>
      </c>
      <c r="C1609" s="14"/>
      <c r="D1609" s="14"/>
      <c r="E1609" s="14"/>
      <c r="F1609" s="14"/>
      <c r="G1609" s="14"/>
      <c r="H1609" s="14"/>
      <c r="I1609" s="14"/>
      <c r="J1609" s="14"/>
      <c r="K1609" s="14"/>
      <c r="L1609" s="14"/>
      <c r="M1609" s="141"/>
      <c r="N1609" s="14"/>
      <c r="O1609" s="14"/>
      <c r="P1609" s="14"/>
      <c r="Q1609" s="14"/>
      <c r="R1609" s="14"/>
      <c r="S1609" s="14"/>
      <c r="T1609" s="14"/>
      <c r="U1609" s="14"/>
      <c r="V1609" s="14"/>
      <c r="W1609" s="14"/>
      <c r="X1609" s="14"/>
      <c r="Y1609" s="142" t="n">
        <v>0</v>
      </c>
    </row>
    <row r="1610" customFormat="false" ht="15" hidden="false" customHeight="false" outlineLevel="0" collapsed="false">
      <c r="A1610" s="8"/>
      <c r="B1610" s="143" t="s">
        <v>1668</v>
      </c>
      <c r="C1610" s="8"/>
      <c r="D1610" s="8"/>
      <c r="E1610" s="8"/>
      <c r="F1610" s="8"/>
      <c r="G1610" s="8"/>
      <c r="H1610" s="8"/>
      <c r="I1610" s="8"/>
      <c r="J1610" s="8"/>
      <c r="K1610" s="8"/>
      <c r="L1610" s="8"/>
      <c r="M1610" s="144"/>
      <c r="N1610" s="8"/>
      <c r="O1610" s="8"/>
      <c r="P1610" s="8"/>
      <c r="Q1610" s="8"/>
      <c r="R1610" s="8"/>
      <c r="S1610" s="8"/>
      <c r="T1610" s="8"/>
      <c r="U1610" s="8"/>
      <c r="V1610" s="8"/>
      <c r="W1610" s="8"/>
      <c r="X1610" s="8"/>
      <c r="Y1610" s="134" t="n">
        <v>0</v>
      </c>
    </row>
    <row r="1611" customFormat="false" ht="15" hidden="false" customHeight="false" outlineLevel="0" collapsed="false">
      <c r="A1611" s="14"/>
      <c r="B1611" s="48" t="s">
        <v>1669</v>
      </c>
      <c r="C1611" s="14"/>
      <c r="D1611" s="14"/>
      <c r="E1611" s="14"/>
      <c r="F1611" s="14"/>
      <c r="G1611" s="14"/>
      <c r="H1611" s="14"/>
      <c r="I1611" s="14"/>
      <c r="J1611" s="14"/>
      <c r="K1611" s="14"/>
      <c r="L1611" s="14"/>
      <c r="M1611" s="141"/>
      <c r="N1611" s="14"/>
      <c r="O1611" s="14"/>
      <c r="P1611" s="14"/>
      <c r="Q1611" s="14"/>
      <c r="R1611" s="14"/>
      <c r="S1611" s="14"/>
      <c r="T1611" s="14"/>
      <c r="U1611" s="14"/>
      <c r="V1611" s="14"/>
      <c r="W1611" s="14"/>
      <c r="X1611" s="14"/>
      <c r="Y1611" s="142" t="n">
        <v>0</v>
      </c>
    </row>
    <row r="1612" customFormat="false" ht="15" hidden="false" customHeight="false" outlineLevel="0" collapsed="false">
      <c r="A1612" s="8"/>
      <c r="B1612" s="143" t="s">
        <v>1670</v>
      </c>
      <c r="C1612" s="8"/>
      <c r="D1612" s="8"/>
      <c r="E1612" s="8"/>
      <c r="F1612" s="8"/>
      <c r="G1612" s="8"/>
      <c r="H1612" s="8"/>
      <c r="I1612" s="8"/>
      <c r="J1612" s="8"/>
      <c r="K1612" s="8"/>
      <c r="L1612" s="8"/>
      <c r="M1612" s="144"/>
      <c r="N1612" s="8"/>
      <c r="O1612" s="8"/>
      <c r="P1612" s="8"/>
      <c r="Q1612" s="8"/>
      <c r="R1612" s="8"/>
      <c r="S1612" s="8"/>
      <c r="T1612" s="8"/>
      <c r="U1612" s="8"/>
      <c r="V1612" s="8"/>
      <c r="W1612" s="8"/>
      <c r="X1612" s="8"/>
      <c r="Y1612" s="134" t="n">
        <v>0</v>
      </c>
    </row>
    <row r="1613" customFormat="false" ht="15" hidden="false" customHeight="false" outlineLevel="0" collapsed="false">
      <c r="A1613" s="14"/>
      <c r="B1613" s="48" t="s">
        <v>1671</v>
      </c>
      <c r="C1613" s="14"/>
      <c r="D1613" s="14"/>
      <c r="E1613" s="14"/>
      <c r="F1613" s="14"/>
      <c r="G1613" s="14"/>
      <c r="H1613" s="14"/>
      <c r="I1613" s="14"/>
      <c r="J1613" s="14"/>
      <c r="K1613" s="14"/>
      <c r="L1613" s="14"/>
      <c r="M1613" s="141"/>
      <c r="N1613" s="14"/>
      <c r="O1613" s="14"/>
      <c r="P1613" s="14"/>
      <c r="Q1613" s="14"/>
      <c r="R1613" s="14"/>
      <c r="S1613" s="14"/>
      <c r="T1613" s="14"/>
      <c r="U1613" s="14"/>
      <c r="V1613" s="14"/>
      <c r="W1613" s="14"/>
      <c r="X1613" s="14"/>
      <c r="Y1613" s="142" t="n">
        <v>0</v>
      </c>
    </row>
    <row r="1614" customFormat="false" ht="15.75" hidden="false" customHeight="false" outlineLevel="0" collapsed="false">
      <c r="A1614" s="8"/>
      <c r="B1614" s="143" t="s">
        <v>1672</v>
      </c>
      <c r="C1614" s="8"/>
      <c r="D1614" s="8"/>
      <c r="E1614" s="8"/>
      <c r="F1614" s="8"/>
      <c r="G1614" s="8"/>
      <c r="H1614" s="8"/>
      <c r="I1614" s="8"/>
      <c r="J1614" s="8"/>
      <c r="K1614" s="8"/>
      <c r="L1614" s="8"/>
      <c r="M1614" s="144"/>
      <c r="N1614" s="8"/>
      <c r="O1614" s="8"/>
      <c r="P1614" s="8"/>
      <c r="Q1614" s="8"/>
      <c r="R1614" s="8"/>
      <c r="S1614" s="8"/>
      <c r="T1614" s="8"/>
      <c r="U1614" s="8"/>
      <c r="V1614" s="8"/>
      <c r="W1614" s="8"/>
      <c r="X1614" s="8"/>
      <c r="Y1614" s="134" t="n">
        <v>0</v>
      </c>
    </row>
    <row r="1615" customFormat="false" ht="15.75" hidden="false" customHeight="false" outlineLevel="0" collapsed="false">
      <c r="A1615" s="48" t="s">
        <v>477</v>
      </c>
      <c r="B1615" s="14"/>
      <c r="C1615" s="14"/>
      <c r="D1615" s="14"/>
      <c r="E1615" s="14"/>
      <c r="F1615" s="14"/>
      <c r="G1615" s="14"/>
      <c r="H1615" s="14"/>
      <c r="I1615" s="14"/>
      <c r="J1615" s="14"/>
      <c r="K1615" s="14"/>
      <c r="L1615" s="14"/>
      <c r="M1615" s="141"/>
      <c r="N1615" s="14"/>
      <c r="O1615" s="14"/>
      <c r="P1615" s="14"/>
      <c r="Q1615" s="14"/>
      <c r="R1615" s="14"/>
      <c r="S1615" s="14"/>
      <c r="T1615" s="14"/>
      <c r="U1615" s="138" t="n">
        <v>1767235.39</v>
      </c>
      <c r="V1615" s="14"/>
      <c r="W1615" s="138" t="n">
        <v>1767235.39</v>
      </c>
      <c r="X1615" s="14"/>
      <c r="Y1615" s="138" t="n">
        <v>0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IV21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5"/>
  <cols>
    <col collapsed="false" hidden="false" max="1" min="1" style="0" width="2.94387755102041"/>
    <col collapsed="false" hidden="false" max="7" min="2" style="0" width="3.57142857142857"/>
    <col collapsed="false" hidden="false" max="8" min="8" style="0" width="48.280612244898"/>
    <col collapsed="false" hidden="false" max="9" min="9" style="0" width="14.4336734693878"/>
    <col collapsed="false" hidden="false" max="10" min="10" style="0" width="2.63775510204082"/>
    <col collapsed="false" hidden="false" max="11" min="11" style="0" width="11.7959183673469"/>
    <col collapsed="false" hidden="false" max="12" min="12" style="0" width="2.63775510204082"/>
    <col collapsed="false" hidden="false" max="13" min="13" style="0" width="14.1275510204082"/>
    <col collapsed="false" hidden="false" max="14" min="14" style="0" width="2.63775510204082"/>
    <col collapsed="false" hidden="false" max="15" min="15" style="0" width="13.6632653061225"/>
    <col collapsed="false" hidden="false" max="256" min="16" style="0" width="12.7244897959184"/>
    <col collapsed="false" hidden="false" max="1025" min="257" style="0" width="11.5204081632653"/>
  </cols>
  <sheetData>
    <row r="1" customFormat="false" ht="15.75" hidden="false" customHeight="false" outlineLevel="0" collapsed="false">
      <c r="B1" s="2" t="s">
        <v>1</v>
      </c>
      <c r="C1" s="75"/>
      <c r="D1" s="75"/>
      <c r="E1" s="75"/>
      <c r="F1" s="75"/>
      <c r="G1" s="75"/>
      <c r="H1" s="75"/>
      <c r="I1" s="76"/>
      <c r="J1" s="76"/>
      <c r="K1" s="76"/>
      <c r="L1" s="76"/>
      <c r="M1" s="76"/>
      <c r="N1" s="76"/>
      <c r="O1" s="77"/>
    </row>
    <row r="2" customFormat="false" ht="18" hidden="false" customHeight="false" outlineLevel="0" collapsed="false">
      <c r="B2" s="4" t="s">
        <v>1673</v>
      </c>
      <c r="C2" s="75"/>
      <c r="D2" s="75"/>
      <c r="E2" s="75"/>
      <c r="F2" s="75"/>
      <c r="G2" s="75"/>
      <c r="H2" s="75"/>
      <c r="I2" s="76"/>
      <c r="J2" s="76"/>
      <c r="K2" s="76"/>
      <c r="L2" s="76"/>
      <c r="M2" s="76"/>
      <c r="N2" s="76"/>
      <c r="O2" s="77"/>
    </row>
    <row r="3" customFormat="false" ht="15" hidden="false" customHeight="false" outlineLevel="0" collapsed="false">
      <c r="B3" s="6" t="s">
        <v>1674</v>
      </c>
      <c r="C3" s="75"/>
      <c r="D3" s="75"/>
      <c r="E3" s="75"/>
      <c r="F3" s="75"/>
      <c r="G3" s="75"/>
      <c r="H3" s="75"/>
      <c r="I3" s="76"/>
      <c r="J3" s="76"/>
      <c r="K3" s="76"/>
      <c r="L3" s="76"/>
      <c r="M3" s="76"/>
      <c r="N3" s="76"/>
      <c r="O3" s="132" t="s">
        <v>87</v>
      </c>
    </row>
    <row r="4" customFormat="false" ht="15.75" hidden="false" customHeight="false" outlineLevel="0" collapsed="false">
      <c r="B4" s="14"/>
      <c r="C4" s="14"/>
      <c r="D4" s="14"/>
      <c r="E4" s="14"/>
      <c r="F4" s="14"/>
      <c r="G4" s="14"/>
      <c r="H4" s="14"/>
      <c r="J4" s="148"/>
      <c r="L4" s="148"/>
      <c r="N4" s="148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  <c r="IK4" s="79"/>
      <c r="IL4" s="79"/>
      <c r="IM4" s="79"/>
      <c r="IN4" s="79"/>
      <c r="IO4" s="79"/>
      <c r="IP4" s="79"/>
      <c r="IQ4" s="79"/>
      <c r="IR4" s="79"/>
      <c r="IS4" s="79"/>
      <c r="IT4" s="79"/>
      <c r="IU4" s="79"/>
      <c r="IV4" s="79"/>
    </row>
    <row r="5" customFormat="false" ht="16.5" hidden="false" customHeight="false" outlineLevel="0" collapsed="false">
      <c r="B5" s="10"/>
      <c r="C5" s="10"/>
      <c r="D5" s="10"/>
      <c r="E5" s="10"/>
      <c r="F5" s="10"/>
      <c r="G5" s="10"/>
      <c r="H5" s="10"/>
      <c r="I5" s="149" t="s">
        <v>1675</v>
      </c>
      <c r="J5" s="79"/>
      <c r="K5" s="149" t="s">
        <v>6</v>
      </c>
      <c r="L5" s="79"/>
      <c r="M5" s="149" t="s">
        <v>100</v>
      </c>
      <c r="N5" s="79"/>
      <c r="O5" s="149" t="s">
        <v>101</v>
      </c>
    </row>
    <row r="6" customFormat="false" ht="15.75" hidden="false" customHeight="false" outlineLevel="0" collapsed="false">
      <c r="B6" s="14"/>
      <c r="C6" s="48" t="s">
        <v>104</v>
      </c>
      <c r="D6" s="14"/>
      <c r="E6" s="14"/>
      <c r="F6" s="14"/>
      <c r="G6" s="14"/>
      <c r="H6" s="14"/>
      <c r="I6" s="8"/>
      <c r="J6" s="8"/>
      <c r="K6" s="8"/>
      <c r="L6" s="8"/>
      <c r="M6" s="8"/>
      <c r="N6" s="8"/>
      <c r="O6" s="8"/>
    </row>
    <row r="7" customFormat="false" ht="15" hidden="false" customHeight="false" outlineLevel="0" collapsed="false">
      <c r="B7" s="14"/>
      <c r="C7" s="14"/>
      <c r="D7" s="14"/>
      <c r="E7" s="48" t="s">
        <v>9</v>
      </c>
      <c r="F7" s="14"/>
      <c r="G7" s="14"/>
      <c r="H7" s="14"/>
      <c r="I7" s="8"/>
      <c r="J7" s="8"/>
      <c r="K7" s="8"/>
      <c r="L7" s="8"/>
      <c r="M7" s="8"/>
      <c r="N7" s="8"/>
      <c r="O7" s="8"/>
    </row>
    <row r="8" customFormat="false" ht="15" hidden="false" customHeight="false" outlineLevel="0" collapsed="false">
      <c r="B8" s="14"/>
      <c r="C8" s="14"/>
      <c r="D8" s="14"/>
      <c r="E8" s="14"/>
      <c r="F8" s="48" t="s">
        <v>105</v>
      </c>
      <c r="G8" s="14"/>
      <c r="H8" s="14"/>
      <c r="I8" s="8"/>
      <c r="J8" s="8"/>
      <c r="K8" s="8"/>
      <c r="L8" s="8"/>
      <c r="M8" s="8"/>
      <c r="N8" s="8"/>
      <c r="O8" s="8"/>
    </row>
    <row r="9" customFormat="false" ht="15" hidden="false" customHeight="false" outlineLevel="0" collapsed="false">
      <c r="B9" s="14"/>
      <c r="C9" s="14"/>
      <c r="D9" s="14"/>
      <c r="E9" s="14"/>
      <c r="F9" s="14"/>
      <c r="G9" s="48" t="s">
        <v>106</v>
      </c>
      <c r="H9" s="14"/>
      <c r="I9" s="8"/>
      <c r="J9" s="8"/>
      <c r="K9" s="8"/>
      <c r="L9" s="8"/>
      <c r="M9" s="8"/>
      <c r="N9" s="8"/>
      <c r="O9" s="8"/>
    </row>
    <row r="10" customFormat="false" ht="15" hidden="false" customHeight="false" outlineLevel="0" collapsed="false">
      <c r="B10" s="14"/>
      <c r="C10" s="14"/>
      <c r="D10" s="14"/>
      <c r="E10" s="14"/>
      <c r="F10" s="14"/>
      <c r="G10" s="14"/>
      <c r="H10" s="48" t="s">
        <v>107</v>
      </c>
      <c r="I10" s="134" t="n">
        <v>62.94</v>
      </c>
      <c r="J10" s="8"/>
      <c r="K10" s="134" t="n">
        <v>616.5</v>
      </c>
      <c r="L10" s="8"/>
      <c r="M10" s="134" t="n">
        <v>-553.56</v>
      </c>
      <c r="N10" s="8"/>
      <c r="O10" s="150" t="n">
        <v>0.10209</v>
      </c>
    </row>
    <row r="11" customFormat="false" ht="15" hidden="false" customHeight="false" outlineLevel="0" collapsed="false">
      <c r="B11" s="14"/>
      <c r="C11" s="14"/>
      <c r="D11" s="14"/>
      <c r="E11" s="14"/>
      <c r="F11" s="14"/>
      <c r="G11" s="14"/>
      <c r="H11" s="48" t="s">
        <v>109</v>
      </c>
      <c r="I11" s="134" t="n">
        <v>20</v>
      </c>
      <c r="J11" s="8"/>
      <c r="K11" s="134" t="n">
        <v>0</v>
      </c>
      <c r="L11" s="8"/>
      <c r="M11" s="134" t="n">
        <v>20</v>
      </c>
      <c r="N11" s="8"/>
      <c r="O11" s="150" t="n">
        <v>1</v>
      </c>
    </row>
    <row r="12" customFormat="false" ht="15.75" hidden="false" customHeight="false" outlineLevel="0" collapsed="false">
      <c r="B12" s="14"/>
      <c r="C12" s="14"/>
      <c r="D12" s="14"/>
      <c r="E12" s="14"/>
      <c r="F12" s="14"/>
      <c r="G12" s="14"/>
      <c r="H12" s="48" t="s">
        <v>110</v>
      </c>
      <c r="I12" s="135" t="n">
        <v>0</v>
      </c>
      <c r="J12" s="8"/>
      <c r="K12" s="135" t="n">
        <v>1920</v>
      </c>
      <c r="L12" s="8"/>
      <c r="M12" s="135" t="n">
        <v>-1920</v>
      </c>
      <c r="N12" s="8"/>
      <c r="O12" s="151" t="n">
        <v>0</v>
      </c>
    </row>
    <row r="13" customFormat="false" ht="15" hidden="false" customHeight="false" outlineLevel="0" collapsed="false">
      <c r="B13" s="14"/>
      <c r="C13" s="14"/>
      <c r="D13" s="14"/>
      <c r="E13" s="14"/>
      <c r="F13" s="14"/>
      <c r="G13" s="48" t="s">
        <v>111</v>
      </c>
      <c r="H13" s="14"/>
      <c r="I13" s="134" t="n">
        <v>82.94</v>
      </c>
      <c r="J13" s="8"/>
      <c r="K13" s="134" t="n">
        <v>2536.5</v>
      </c>
      <c r="L13" s="8"/>
      <c r="M13" s="134" t="n">
        <v>-2453.56</v>
      </c>
      <c r="N13" s="8"/>
      <c r="O13" s="150" t="n">
        <v>0.0327</v>
      </c>
    </row>
    <row r="14" customFormat="false" ht="15" hidden="false" customHeight="false" outlineLevel="0" collapsed="false">
      <c r="B14" s="14"/>
      <c r="C14" s="14"/>
      <c r="D14" s="14"/>
      <c r="E14" s="14"/>
      <c r="F14" s="14"/>
      <c r="G14" s="48" t="s">
        <v>112</v>
      </c>
      <c r="H14" s="14"/>
      <c r="I14" s="134" t="n">
        <v>1341.66</v>
      </c>
      <c r="J14" s="8"/>
      <c r="K14" s="134" t="n">
        <v>0</v>
      </c>
      <c r="L14" s="8"/>
      <c r="M14" s="134" t="n">
        <v>1341.66</v>
      </c>
      <c r="N14" s="8"/>
      <c r="O14" s="150" t="n">
        <v>1</v>
      </c>
    </row>
    <row r="15" customFormat="false" ht="15" hidden="false" customHeight="false" outlineLevel="0" collapsed="false">
      <c r="B15" s="14"/>
      <c r="C15" s="14"/>
      <c r="D15" s="14"/>
      <c r="E15" s="14"/>
      <c r="F15" s="14"/>
      <c r="G15" s="48" t="s">
        <v>114</v>
      </c>
      <c r="H15" s="14"/>
      <c r="I15" s="8"/>
      <c r="J15" s="8"/>
      <c r="K15" s="8"/>
      <c r="L15" s="8"/>
      <c r="M15" s="8"/>
      <c r="N15" s="8"/>
      <c r="O15" s="8"/>
    </row>
    <row r="16" customFormat="false" ht="15" hidden="false" customHeight="false" outlineLevel="0" collapsed="false">
      <c r="B16" s="14"/>
      <c r="C16" s="14"/>
      <c r="D16" s="14"/>
      <c r="E16" s="14"/>
      <c r="F16" s="14"/>
      <c r="G16" s="14"/>
      <c r="H16" s="48" t="s">
        <v>115</v>
      </c>
      <c r="I16" s="134" t="n">
        <v>24723.15</v>
      </c>
      <c r="J16" s="8"/>
      <c r="K16" s="134" t="n">
        <v>37960.98</v>
      </c>
      <c r="L16" s="8"/>
      <c r="M16" s="134" t="n">
        <v>-13237.83</v>
      </c>
      <c r="N16" s="8"/>
      <c r="O16" s="150" t="n">
        <v>0.65128</v>
      </c>
    </row>
    <row r="17" customFormat="false" ht="15" hidden="false" customHeight="false" outlineLevel="0" collapsed="false">
      <c r="B17" s="14"/>
      <c r="C17" s="14"/>
      <c r="D17" s="14"/>
      <c r="E17" s="14"/>
      <c r="F17" s="14"/>
      <c r="G17" s="14"/>
      <c r="H17" s="48" t="s">
        <v>116</v>
      </c>
      <c r="I17" s="134" t="n">
        <v>46219.04</v>
      </c>
      <c r="J17" s="8"/>
      <c r="K17" s="134" t="n">
        <v>40262.89</v>
      </c>
      <c r="L17" s="8"/>
      <c r="M17" s="134" t="n">
        <v>5956.15</v>
      </c>
      <c r="N17" s="8"/>
      <c r="O17" s="150" t="n">
        <v>1.14793</v>
      </c>
    </row>
    <row r="18" customFormat="false" ht="15.75" hidden="false" customHeight="false" outlineLevel="0" collapsed="false">
      <c r="B18" s="14"/>
      <c r="C18" s="14"/>
      <c r="D18" s="14"/>
      <c r="E18" s="14"/>
      <c r="F18" s="14"/>
      <c r="G18" s="14"/>
      <c r="H18" s="48" t="s">
        <v>118</v>
      </c>
      <c r="I18" s="135" t="n">
        <v>128.49</v>
      </c>
      <c r="J18" s="8"/>
      <c r="K18" s="135" t="n">
        <v>0</v>
      </c>
      <c r="L18" s="8"/>
      <c r="M18" s="135" t="n">
        <v>128.49</v>
      </c>
      <c r="N18" s="8"/>
      <c r="O18" s="151" t="n">
        <v>1</v>
      </c>
    </row>
    <row r="19" customFormat="false" ht="15" hidden="false" customHeight="false" outlineLevel="0" collapsed="false">
      <c r="B19" s="14"/>
      <c r="C19" s="14"/>
      <c r="D19" s="14"/>
      <c r="E19" s="14"/>
      <c r="F19" s="14"/>
      <c r="G19" s="48" t="s">
        <v>120</v>
      </c>
      <c r="H19" s="14"/>
      <c r="I19" s="134" t="n">
        <v>71070.68</v>
      </c>
      <c r="J19" s="8"/>
      <c r="K19" s="134" t="n">
        <v>78223.87</v>
      </c>
      <c r="L19" s="8"/>
      <c r="M19" s="134" t="n">
        <v>-7153.19</v>
      </c>
      <c r="N19" s="8"/>
      <c r="O19" s="150" t="n">
        <v>0.90855</v>
      </c>
    </row>
    <row r="20" customFormat="false" ht="15" hidden="false" customHeight="false" outlineLevel="0" collapsed="false">
      <c r="B20" s="14"/>
      <c r="C20" s="14"/>
      <c r="D20" s="14"/>
      <c r="E20" s="14"/>
      <c r="F20" s="14"/>
      <c r="G20" s="48" t="s">
        <v>121</v>
      </c>
      <c r="H20" s="14"/>
      <c r="I20" s="134" t="n">
        <v>204.84</v>
      </c>
      <c r="J20" s="8"/>
      <c r="K20" s="134" t="n">
        <v>165</v>
      </c>
      <c r="L20" s="8"/>
      <c r="M20" s="134" t="n">
        <v>39.84</v>
      </c>
      <c r="N20" s="8"/>
      <c r="O20" s="150" t="n">
        <v>1.24145</v>
      </c>
    </row>
    <row r="21" customFormat="false" ht="15" hidden="false" customHeight="false" outlineLevel="0" collapsed="false">
      <c r="B21" s="14"/>
      <c r="C21" s="14"/>
      <c r="D21" s="14"/>
      <c r="E21" s="14"/>
      <c r="F21" s="14"/>
      <c r="G21" s="48" t="s">
        <v>122</v>
      </c>
      <c r="H21" s="14"/>
      <c r="I21" s="134" t="n">
        <v>3793104.35</v>
      </c>
      <c r="J21" s="8"/>
      <c r="K21" s="134" t="n">
        <v>4489698.62</v>
      </c>
      <c r="L21" s="8"/>
      <c r="M21" s="134" t="n">
        <v>-696594.27</v>
      </c>
      <c r="N21" s="8"/>
      <c r="O21" s="150" t="n">
        <v>0.84485</v>
      </c>
    </row>
    <row r="22" customFormat="false" ht="15.75" hidden="false" customHeight="false" outlineLevel="0" collapsed="false">
      <c r="B22" s="14"/>
      <c r="C22" s="14"/>
      <c r="D22" s="14"/>
      <c r="E22" s="14"/>
      <c r="F22" s="14"/>
      <c r="G22" s="48" t="s">
        <v>124</v>
      </c>
      <c r="H22" s="14"/>
      <c r="I22" s="135" t="n">
        <v>87761.93</v>
      </c>
      <c r="J22" s="8"/>
      <c r="K22" s="135" t="n">
        <v>112585</v>
      </c>
      <c r="L22" s="8"/>
      <c r="M22" s="135" t="n">
        <v>-24823.07</v>
      </c>
      <c r="N22" s="8"/>
      <c r="O22" s="151" t="n">
        <v>0.77952</v>
      </c>
    </row>
    <row r="23" customFormat="false" ht="15" hidden="false" customHeight="false" outlineLevel="0" collapsed="false">
      <c r="B23" s="14"/>
      <c r="C23" s="14"/>
      <c r="D23" s="14"/>
      <c r="E23" s="14"/>
      <c r="F23" s="48" t="s">
        <v>126</v>
      </c>
      <c r="G23" s="14"/>
      <c r="H23" s="14"/>
      <c r="I23" s="134" t="n">
        <v>3953566.4</v>
      </c>
      <c r="J23" s="8"/>
      <c r="K23" s="134" t="n">
        <v>4683208.99</v>
      </c>
      <c r="L23" s="8"/>
      <c r="M23" s="134" t="n">
        <v>-729642.59</v>
      </c>
      <c r="N23" s="8"/>
      <c r="O23" s="150" t="n">
        <v>0.8442</v>
      </c>
    </row>
    <row r="24" customFormat="false" ht="15" hidden="false" customHeight="false" outlineLevel="0" collapsed="false">
      <c r="B24" s="14"/>
      <c r="C24" s="14"/>
      <c r="D24" s="14"/>
      <c r="E24" s="14"/>
      <c r="F24" s="48" t="s">
        <v>127</v>
      </c>
      <c r="G24" s="14"/>
      <c r="H24" s="14"/>
      <c r="I24" s="8"/>
      <c r="J24" s="8"/>
      <c r="K24" s="8"/>
      <c r="L24" s="8"/>
      <c r="M24" s="8"/>
      <c r="N24" s="8"/>
      <c r="O24" s="8"/>
    </row>
    <row r="25" customFormat="false" ht="15.75" hidden="false" customHeight="false" outlineLevel="0" collapsed="false">
      <c r="B25" s="14"/>
      <c r="C25" s="14"/>
      <c r="D25" s="14"/>
      <c r="E25" s="14"/>
      <c r="F25" s="14"/>
      <c r="G25" s="48" t="s">
        <v>128</v>
      </c>
      <c r="H25" s="14"/>
      <c r="I25" s="134" t="n">
        <v>165892.38</v>
      </c>
      <c r="J25" s="8"/>
      <c r="K25" s="134" t="n">
        <v>217484.27</v>
      </c>
      <c r="L25" s="8"/>
      <c r="M25" s="134" t="n">
        <v>-51591.89</v>
      </c>
      <c r="N25" s="8"/>
      <c r="O25" s="150" t="n">
        <v>0.76278</v>
      </c>
    </row>
    <row r="26" customFormat="false" ht="15.75" hidden="false" customHeight="false" outlineLevel="0" collapsed="false">
      <c r="B26" s="14"/>
      <c r="C26" s="14"/>
      <c r="D26" s="14"/>
      <c r="E26" s="14"/>
      <c r="F26" s="48" t="s">
        <v>130</v>
      </c>
      <c r="G26" s="14"/>
      <c r="H26" s="14"/>
      <c r="I26" s="137" t="n">
        <v>165892.38</v>
      </c>
      <c r="J26" s="8"/>
      <c r="K26" s="137" t="n">
        <v>217484.27</v>
      </c>
      <c r="L26" s="8"/>
      <c r="M26" s="137" t="n">
        <v>-51591.89</v>
      </c>
      <c r="N26" s="8"/>
      <c r="O26" s="152" t="n">
        <v>0.76278</v>
      </c>
    </row>
    <row r="27" customFormat="false" ht="15.75" hidden="false" customHeight="false" outlineLevel="0" collapsed="false">
      <c r="B27" s="14"/>
      <c r="C27" s="14"/>
      <c r="D27" s="14"/>
      <c r="E27" s="48" t="s">
        <v>131</v>
      </c>
      <c r="F27" s="14"/>
      <c r="G27" s="14"/>
      <c r="H27" s="14"/>
      <c r="I27" s="136" t="n">
        <v>4119458.78</v>
      </c>
      <c r="J27" s="8"/>
      <c r="K27" s="136" t="n">
        <v>4900693.26</v>
      </c>
      <c r="L27" s="8"/>
      <c r="M27" s="136" t="n">
        <v>-781234.48</v>
      </c>
      <c r="N27" s="8"/>
      <c r="O27" s="153" t="n">
        <v>0.84059</v>
      </c>
    </row>
    <row r="28" customFormat="false" ht="15" hidden="false" customHeight="false" outlineLevel="0" collapsed="false">
      <c r="B28" s="14"/>
      <c r="C28" s="14"/>
      <c r="D28" s="48" t="s">
        <v>132</v>
      </c>
      <c r="E28" s="14"/>
      <c r="F28" s="14"/>
      <c r="G28" s="14"/>
      <c r="H28" s="14"/>
      <c r="I28" s="134" t="n">
        <v>4119458.78</v>
      </c>
      <c r="J28" s="8"/>
      <c r="K28" s="134" t="n">
        <v>4900693.26</v>
      </c>
      <c r="L28" s="8"/>
      <c r="M28" s="134" t="n">
        <v>-781234.48</v>
      </c>
      <c r="N28" s="8"/>
      <c r="O28" s="150" t="n">
        <v>0.84059</v>
      </c>
    </row>
    <row r="29" customFormat="false" ht="15" hidden="false" customHeight="false" outlineLevel="0" collapsed="false">
      <c r="B29" s="14"/>
      <c r="C29" s="14"/>
      <c r="D29" s="14"/>
      <c r="E29" s="48" t="s">
        <v>12</v>
      </c>
      <c r="F29" s="14"/>
      <c r="G29" s="14"/>
      <c r="H29" s="14"/>
      <c r="I29" s="8"/>
      <c r="J29" s="8"/>
      <c r="K29" s="8"/>
      <c r="L29" s="8"/>
      <c r="M29" s="8"/>
      <c r="N29" s="8"/>
      <c r="O29" s="8"/>
    </row>
    <row r="30" customFormat="false" ht="15" hidden="false" customHeight="false" outlineLevel="0" collapsed="false">
      <c r="B30" s="14"/>
      <c r="C30" s="14"/>
      <c r="D30" s="14"/>
      <c r="E30" s="14"/>
      <c r="F30" s="48" t="s">
        <v>133</v>
      </c>
      <c r="G30" s="14"/>
      <c r="H30" s="14"/>
      <c r="I30" s="8"/>
      <c r="J30" s="8"/>
      <c r="K30" s="8"/>
      <c r="L30" s="8"/>
      <c r="M30" s="8"/>
      <c r="N30" s="8"/>
      <c r="O30" s="8"/>
    </row>
    <row r="31" customFormat="false" ht="15" hidden="false" customHeight="false" outlineLevel="0" collapsed="false">
      <c r="B31" s="14"/>
      <c r="C31" s="14"/>
      <c r="D31" s="14"/>
      <c r="E31" s="14"/>
      <c r="F31" s="14"/>
      <c r="G31" s="48" t="s">
        <v>134</v>
      </c>
      <c r="H31" s="14"/>
      <c r="I31" s="134" t="n">
        <v>1616705.35</v>
      </c>
      <c r="J31" s="8"/>
      <c r="K31" s="134" t="n">
        <v>1891640.28</v>
      </c>
      <c r="L31" s="8"/>
      <c r="M31" s="134" t="n">
        <v>-274934.93</v>
      </c>
      <c r="N31" s="8"/>
      <c r="O31" s="150" t="n">
        <v>0.85466</v>
      </c>
    </row>
    <row r="32" customFormat="false" ht="15" hidden="false" customHeight="false" outlineLevel="0" collapsed="false">
      <c r="B32" s="14"/>
      <c r="C32" s="14"/>
      <c r="D32" s="14"/>
      <c r="E32" s="14"/>
      <c r="F32" s="14"/>
      <c r="G32" s="48" t="s">
        <v>136</v>
      </c>
      <c r="H32" s="14"/>
      <c r="I32" s="134" t="n">
        <v>172004.61</v>
      </c>
      <c r="J32" s="8"/>
      <c r="K32" s="134" t="n">
        <v>141758.33</v>
      </c>
      <c r="L32" s="8"/>
      <c r="M32" s="134" t="n">
        <v>30246.28</v>
      </c>
      <c r="N32" s="8"/>
      <c r="O32" s="150" t="n">
        <v>1.21337</v>
      </c>
    </row>
    <row r="33" customFormat="false" ht="15" hidden="false" customHeight="false" outlineLevel="0" collapsed="false">
      <c r="B33" s="14"/>
      <c r="C33" s="14"/>
      <c r="D33" s="14"/>
      <c r="E33" s="14"/>
      <c r="F33" s="14"/>
      <c r="G33" s="48" t="s">
        <v>137</v>
      </c>
      <c r="H33" s="14"/>
      <c r="I33" s="134" t="n">
        <v>111909.63</v>
      </c>
      <c r="J33" s="8"/>
      <c r="K33" s="134" t="n">
        <v>94171.64</v>
      </c>
      <c r="L33" s="8"/>
      <c r="M33" s="134" t="n">
        <v>17737.99</v>
      </c>
      <c r="N33" s="8"/>
      <c r="O33" s="150" t="n">
        <v>1.18836</v>
      </c>
    </row>
    <row r="34" customFormat="false" ht="15" hidden="false" customHeight="false" outlineLevel="0" collapsed="false">
      <c r="B34" s="14"/>
      <c r="C34" s="14"/>
      <c r="D34" s="14"/>
      <c r="E34" s="14"/>
      <c r="F34" s="14"/>
      <c r="G34" s="48" t="s">
        <v>139</v>
      </c>
      <c r="H34" s="14"/>
      <c r="I34" s="134" t="n">
        <v>53195.51</v>
      </c>
      <c r="J34" s="8"/>
      <c r="K34" s="134" t="n">
        <v>107153</v>
      </c>
      <c r="L34" s="8"/>
      <c r="M34" s="134" t="n">
        <v>-53957.49</v>
      </c>
      <c r="N34" s="8"/>
      <c r="O34" s="150" t="n">
        <v>0.49644</v>
      </c>
    </row>
    <row r="35" customFormat="false" ht="15" hidden="false" customHeight="false" outlineLevel="0" collapsed="false">
      <c r="B35" s="14"/>
      <c r="C35" s="14"/>
      <c r="D35" s="14"/>
      <c r="E35" s="14"/>
      <c r="F35" s="14"/>
      <c r="G35" s="48" t="s">
        <v>141</v>
      </c>
      <c r="H35" s="14"/>
      <c r="I35" s="134" t="n">
        <v>158619.69</v>
      </c>
      <c r="J35" s="8"/>
      <c r="K35" s="134" t="n">
        <v>193200</v>
      </c>
      <c r="L35" s="8"/>
      <c r="M35" s="134" t="n">
        <v>-34580.31</v>
      </c>
      <c r="N35" s="8"/>
      <c r="O35" s="150" t="n">
        <v>0.82101</v>
      </c>
    </row>
    <row r="36" customFormat="false" ht="15" hidden="false" customHeight="false" outlineLevel="0" collapsed="false">
      <c r="B36" s="14"/>
      <c r="C36" s="14"/>
      <c r="D36" s="14"/>
      <c r="E36" s="14"/>
      <c r="F36" s="14"/>
      <c r="G36" s="48" t="s">
        <v>143</v>
      </c>
      <c r="H36" s="14"/>
      <c r="I36" s="134" t="n">
        <v>26846.65</v>
      </c>
      <c r="J36" s="8"/>
      <c r="K36" s="134" t="n">
        <v>32189.84</v>
      </c>
      <c r="L36" s="8"/>
      <c r="M36" s="134" t="n">
        <v>-5343.19</v>
      </c>
      <c r="N36" s="8"/>
      <c r="O36" s="150" t="n">
        <v>0.83401</v>
      </c>
    </row>
    <row r="37" customFormat="false" ht="15" hidden="false" customHeight="false" outlineLevel="0" collapsed="false">
      <c r="B37" s="14"/>
      <c r="C37" s="14"/>
      <c r="D37" s="14"/>
      <c r="E37" s="14"/>
      <c r="F37" s="14"/>
      <c r="G37" s="48" t="s">
        <v>145</v>
      </c>
      <c r="H37" s="14"/>
      <c r="I37" s="134" t="n">
        <v>280582.01</v>
      </c>
      <c r="J37" s="8"/>
      <c r="K37" s="134" t="n">
        <v>316770.82</v>
      </c>
      <c r="L37" s="8"/>
      <c r="M37" s="134" t="n">
        <v>-36188.81</v>
      </c>
      <c r="N37" s="8"/>
      <c r="O37" s="150" t="n">
        <v>0.88576</v>
      </c>
    </row>
    <row r="38" customFormat="false" ht="15" hidden="false" customHeight="false" outlineLevel="0" collapsed="false">
      <c r="B38" s="14"/>
      <c r="C38" s="14"/>
      <c r="D38" s="14"/>
      <c r="E38" s="14"/>
      <c r="F38" s="14"/>
      <c r="G38" s="48" t="s">
        <v>147</v>
      </c>
      <c r="H38" s="14"/>
      <c r="I38" s="134" t="n">
        <v>8714.22</v>
      </c>
      <c r="J38" s="8"/>
      <c r="K38" s="134" t="n">
        <v>2872.8</v>
      </c>
      <c r="L38" s="8"/>
      <c r="M38" s="134" t="n">
        <v>5841.42</v>
      </c>
      <c r="N38" s="8"/>
      <c r="O38" s="150" t="n">
        <v>3.03335</v>
      </c>
    </row>
    <row r="39" customFormat="false" ht="15" hidden="false" customHeight="false" outlineLevel="0" collapsed="false">
      <c r="B39" s="14"/>
      <c r="C39" s="14"/>
      <c r="D39" s="14"/>
      <c r="E39" s="14"/>
      <c r="F39" s="14"/>
      <c r="G39" s="48" t="s">
        <v>149</v>
      </c>
      <c r="H39" s="14"/>
      <c r="I39" s="134" t="n">
        <v>11489.59</v>
      </c>
      <c r="J39" s="8"/>
      <c r="K39" s="134" t="n">
        <v>9925.96</v>
      </c>
      <c r="L39" s="8"/>
      <c r="M39" s="134" t="n">
        <v>1563.63</v>
      </c>
      <c r="N39" s="8"/>
      <c r="O39" s="150" t="n">
        <v>1.15753</v>
      </c>
    </row>
    <row r="40" customFormat="false" ht="15" hidden="false" customHeight="false" outlineLevel="0" collapsed="false">
      <c r="B40" s="14"/>
      <c r="C40" s="14"/>
      <c r="D40" s="14"/>
      <c r="E40" s="14"/>
      <c r="F40" s="14"/>
      <c r="G40" s="48" t="s">
        <v>151</v>
      </c>
      <c r="H40" s="14"/>
      <c r="I40" s="134" t="n">
        <v>8849.12</v>
      </c>
      <c r="J40" s="8"/>
      <c r="K40" s="134" t="n">
        <v>42000</v>
      </c>
      <c r="L40" s="8"/>
      <c r="M40" s="134" t="n">
        <v>-33150.88</v>
      </c>
      <c r="N40" s="8"/>
      <c r="O40" s="150" t="n">
        <v>0.21069</v>
      </c>
    </row>
    <row r="41" customFormat="false" ht="15" hidden="false" customHeight="false" outlineLevel="0" collapsed="false">
      <c r="B41" s="14"/>
      <c r="C41" s="14"/>
      <c r="D41" s="14"/>
      <c r="E41" s="14"/>
      <c r="F41" s="14"/>
      <c r="G41" s="48" t="s">
        <v>152</v>
      </c>
      <c r="H41" s="14"/>
      <c r="I41" s="134" t="n">
        <v>2708.83</v>
      </c>
      <c r="J41" s="8"/>
      <c r="K41" s="134" t="n">
        <v>3024</v>
      </c>
      <c r="L41" s="8"/>
      <c r="M41" s="134" t="n">
        <v>-315.17</v>
      </c>
      <c r="N41" s="8"/>
      <c r="O41" s="150" t="n">
        <v>0.89578</v>
      </c>
    </row>
    <row r="42" customFormat="false" ht="15" hidden="false" customHeight="false" outlineLevel="0" collapsed="false">
      <c r="B42" s="14"/>
      <c r="C42" s="14"/>
      <c r="D42" s="14"/>
      <c r="E42" s="14"/>
      <c r="F42" s="14"/>
      <c r="G42" s="48" t="s">
        <v>154</v>
      </c>
      <c r="H42" s="14"/>
      <c r="I42" s="134" t="n">
        <v>3712.53</v>
      </c>
      <c r="J42" s="8"/>
      <c r="K42" s="134" t="n">
        <v>0</v>
      </c>
      <c r="L42" s="8"/>
      <c r="M42" s="134" t="n">
        <v>3712.53</v>
      </c>
      <c r="N42" s="8"/>
      <c r="O42" s="150" t="n">
        <v>1</v>
      </c>
    </row>
    <row r="43" customFormat="false" ht="15" hidden="false" customHeight="false" outlineLevel="0" collapsed="false">
      <c r="B43" s="14"/>
      <c r="C43" s="14"/>
      <c r="D43" s="14"/>
      <c r="E43" s="14"/>
      <c r="F43" s="14"/>
      <c r="G43" s="48" t="s">
        <v>156</v>
      </c>
      <c r="H43" s="14"/>
      <c r="I43" s="134" t="n">
        <v>10583.66</v>
      </c>
      <c r="J43" s="8"/>
      <c r="K43" s="134" t="n">
        <v>10224.37</v>
      </c>
      <c r="L43" s="8"/>
      <c r="M43" s="134" t="n">
        <v>359.29</v>
      </c>
      <c r="N43" s="8"/>
      <c r="O43" s="150" t="n">
        <v>1.03514</v>
      </c>
    </row>
    <row r="44" customFormat="false" ht="15" hidden="false" customHeight="false" outlineLevel="0" collapsed="false">
      <c r="B44" s="14"/>
      <c r="C44" s="14"/>
      <c r="D44" s="14"/>
      <c r="E44" s="14"/>
      <c r="F44" s="14"/>
      <c r="G44" s="48" t="s">
        <v>158</v>
      </c>
      <c r="H44" s="14"/>
      <c r="I44" s="134" t="n">
        <v>0</v>
      </c>
      <c r="J44" s="8"/>
      <c r="K44" s="134" t="n">
        <v>5690.54</v>
      </c>
      <c r="L44" s="8"/>
      <c r="M44" s="134" t="n">
        <v>-5690.54</v>
      </c>
      <c r="N44" s="8"/>
      <c r="O44" s="150" t="n">
        <v>0</v>
      </c>
    </row>
    <row r="45" customFormat="false" ht="15" hidden="false" customHeight="false" outlineLevel="0" collapsed="false">
      <c r="B45" s="14"/>
      <c r="C45" s="14"/>
      <c r="D45" s="14"/>
      <c r="E45" s="14"/>
      <c r="F45" s="14"/>
      <c r="G45" s="48" t="s">
        <v>159</v>
      </c>
      <c r="H45" s="14"/>
      <c r="I45" s="134" t="n">
        <v>13752.76</v>
      </c>
      <c r="J45" s="8"/>
      <c r="K45" s="134" t="n">
        <v>44559.6</v>
      </c>
      <c r="L45" s="8"/>
      <c r="M45" s="134" t="n">
        <v>-30806.84</v>
      </c>
      <c r="N45" s="8"/>
      <c r="O45" s="150" t="n">
        <v>0.30864</v>
      </c>
    </row>
    <row r="46" customFormat="false" ht="15" hidden="false" customHeight="false" outlineLevel="0" collapsed="false">
      <c r="B46" s="14"/>
      <c r="C46" s="14"/>
      <c r="D46" s="14"/>
      <c r="E46" s="14"/>
      <c r="F46" s="14"/>
      <c r="G46" s="48" t="s">
        <v>161</v>
      </c>
      <c r="H46" s="14"/>
      <c r="I46" s="134" t="n">
        <v>0</v>
      </c>
      <c r="J46" s="8"/>
      <c r="K46" s="134" t="n">
        <v>6690</v>
      </c>
      <c r="L46" s="8"/>
      <c r="M46" s="134" t="n">
        <v>-6690</v>
      </c>
      <c r="N46" s="8"/>
      <c r="O46" s="150" t="n">
        <v>0</v>
      </c>
    </row>
    <row r="47" customFormat="false" ht="15" hidden="false" customHeight="false" outlineLevel="0" collapsed="false">
      <c r="B47" s="14"/>
      <c r="C47" s="14"/>
      <c r="D47" s="14"/>
      <c r="E47" s="14"/>
      <c r="F47" s="14"/>
      <c r="G47" s="48" t="s">
        <v>162</v>
      </c>
      <c r="H47" s="14"/>
      <c r="I47" s="134" t="n">
        <v>-227.99</v>
      </c>
      <c r="J47" s="8"/>
      <c r="K47" s="134" t="n">
        <v>28480</v>
      </c>
      <c r="L47" s="8"/>
      <c r="M47" s="134" t="n">
        <v>-28707.99</v>
      </c>
      <c r="N47" s="8"/>
      <c r="O47" s="150" t="n">
        <v>-0.00801</v>
      </c>
    </row>
    <row r="48" customFormat="false" ht="15.75" hidden="false" customHeight="false" outlineLevel="0" collapsed="false">
      <c r="B48" s="14"/>
      <c r="C48" s="14"/>
      <c r="D48" s="14"/>
      <c r="E48" s="14"/>
      <c r="F48" s="14"/>
      <c r="G48" s="48" t="s">
        <v>164</v>
      </c>
      <c r="H48" s="14"/>
      <c r="I48" s="135" t="n">
        <v>3822.54</v>
      </c>
      <c r="J48" s="8"/>
      <c r="K48" s="135" t="n">
        <v>5248.8</v>
      </c>
      <c r="L48" s="8"/>
      <c r="M48" s="135" t="n">
        <v>-1426.26</v>
      </c>
      <c r="N48" s="8"/>
      <c r="O48" s="151" t="n">
        <v>0.72827</v>
      </c>
    </row>
    <row r="49" customFormat="false" ht="15" hidden="false" customHeight="false" outlineLevel="0" collapsed="false">
      <c r="B49" s="14"/>
      <c r="C49" s="14"/>
      <c r="D49" s="14"/>
      <c r="E49" s="14"/>
      <c r="F49" s="48" t="s">
        <v>165</v>
      </c>
      <c r="G49" s="14"/>
      <c r="H49" s="14"/>
      <c r="I49" s="134" t="n">
        <v>2483268.71</v>
      </c>
      <c r="J49" s="8"/>
      <c r="K49" s="134" t="n">
        <v>2935599.98</v>
      </c>
      <c r="L49" s="8"/>
      <c r="M49" s="134" t="n">
        <v>-452331.27</v>
      </c>
      <c r="N49" s="8"/>
      <c r="O49" s="150" t="n">
        <v>0.84592</v>
      </c>
    </row>
    <row r="50" customFormat="false" ht="15" hidden="false" customHeight="false" outlineLevel="0" collapsed="false">
      <c r="B50" s="14"/>
      <c r="C50" s="14"/>
      <c r="D50" s="14"/>
      <c r="E50" s="14"/>
      <c r="F50" s="48" t="s">
        <v>166</v>
      </c>
      <c r="G50" s="14"/>
      <c r="H50" s="14"/>
      <c r="I50" s="8"/>
      <c r="J50" s="8"/>
      <c r="K50" s="8"/>
      <c r="L50" s="8"/>
      <c r="M50" s="8"/>
      <c r="N50" s="8"/>
      <c r="O50" s="8"/>
    </row>
    <row r="51" customFormat="false" ht="15" hidden="false" customHeight="false" outlineLevel="0" collapsed="false">
      <c r="B51" s="14"/>
      <c r="C51" s="14"/>
      <c r="D51" s="14"/>
      <c r="E51" s="14"/>
      <c r="F51" s="14"/>
      <c r="G51" s="48" t="s">
        <v>167</v>
      </c>
      <c r="H51" s="14"/>
      <c r="I51" s="134" t="n">
        <v>23683.37</v>
      </c>
      <c r="J51" s="8"/>
      <c r="K51" s="134" t="n">
        <v>30400</v>
      </c>
      <c r="L51" s="8"/>
      <c r="M51" s="134" t="n">
        <v>-6716.63</v>
      </c>
      <c r="N51" s="8"/>
      <c r="O51" s="150" t="n">
        <v>0.77906</v>
      </c>
    </row>
    <row r="52" customFormat="false" ht="15" hidden="false" customHeight="false" outlineLevel="0" collapsed="false">
      <c r="B52" s="14"/>
      <c r="C52" s="14"/>
      <c r="D52" s="14"/>
      <c r="E52" s="14"/>
      <c r="F52" s="14"/>
      <c r="G52" s="48" t="s">
        <v>168</v>
      </c>
      <c r="H52" s="14"/>
      <c r="I52" s="134" t="n">
        <v>50495.38</v>
      </c>
      <c r="J52" s="8"/>
      <c r="K52" s="134" t="n">
        <v>53035.81</v>
      </c>
      <c r="L52" s="8"/>
      <c r="M52" s="134" t="n">
        <v>-2540.43</v>
      </c>
      <c r="N52" s="8"/>
      <c r="O52" s="150" t="n">
        <v>0.9521</v>
      </c>
    </row>
    <row r="53" customFormat="false" ht="15" hidden="false" customHeight="false" outlineLevel="0" collapsed="false">
      <c r="B53" s="14"/>
      <c r="C53" s="14"/>
      <c r="D53" s="14"/>
      <c r="E53" s="14"/>
      <c r="F53" s="14"/>
      <c r="G53" s="48" t="s">
        <v>169</v>
      </c>
      <c r="H53" s="14"/>
      <c r="I53" s="134" t="n">
        <v>132</v>
      </c>
      <c r="J53" s="8"/>
      <c r="K53" s="134" t="n">
        <v>72</v>
      </c>
      <c r="L53" s="8"/>
      <c r="M53" s="134" t="n">
        <v>60</v>
      </c>
      <c r="N53" s="8"/>
      <c r="O53" s="150" t="n">
        <v>1.83333</v>
      </c>
    </row>
    <row r="54" customFormat="false" ht="15" hidden="false" customHeight="false" outlineLevel="0" collapsed="false">
      <c r="B54" s="14"/>
      <c r="C54" s="14"/>
      <c r="D54" s="14"/>
      <c r="E54" s="14"/>
      <c r="F54" s="14"/>
      <c r="G54" s="48" t="s">
        <v>170</v>
      </c>
      <c r="H54" s="14"/>
      <c r="I54" s="134" t="n">
        <v>4445.17</v>
      </c>
      <c r="J54" s="8"/>
      <c r="K54" s="134" t="n">
        <v>4600</v>
      </c>
      <c r="L54" s="8"/>
      <c r="M54" s="134" t="n">
        <v>-154.83</v>
      </c>
      <c r="N54" s="8"/>
      <c r="O54" s="150" t="n">
        <v>0.96634</v>
      </c>
    </row>
    <row r="55" customFormat="false" ht="15" hidden="false" customHeight="false" outlineLevel="0" collapsed="false">
      <c r="B55" s="14"/>
      <c r="C55" s="14"/>
      <c r="D55" s="14"/>
      <c r="E55" s="14"/>
      <c r="F55" s="14"/>
      <c r="G55" s="48" t="s">
        <v>172</v>
      </c>
      <c r="H55" s="14"/>
      <c r="I55" s="134" t="n">
        <v>1030.49</v>
      </c>
      <c r="J55" s="8"/>
      <c r="K55" s="134" t="n">
        <v>382.8</v>
      </c>
      <c r="L55" s="8"/>
      <c r="M55" s="134" t="n">
        <v>647.69</v>
      </c>
      <c r="N55" s="8"/>
      <c r="O55" s="150" t="n">
        <v>2.69198</v>
      </c>
    </row>
    <row r="56" customFormat="false" ht="15" hidden="false" customHeight="false" outlineLevel="0" collapsed="false">
      <c r="B56" s="14"/>
      <c r="C56" s="14"/>
      <c r="D56" s="14"/>
      <c r="E56" s="14"/>
      <c r="F56" s="14"/>
      <c r="G56" s="48" t="s">
        <v>173</v>
      </c>
      <c r="H56" s="14"/>
      <c r="I56" s="134" t="n">
        <v>11941.12</v>
      </c>
      <c r="J56" s="8"/>
      <c r="K56" s="134" t="n">
        <v>4437.84</v>
      </c>
      <c r="L56" s="8"/>
      <c r="M56" s="134" t="n">
        <v>7503.28</v>
      </c>
      <c r="N56" s="8"/>
      <c r="O56" s="150" t="n">
        <v>2.69075</v>
      </c>
    </row>
    <row r="57" customFormat="false" ht="15" hidden="false" customHeight="false" outlineLevel="0" collapsed="false">
      <c r="B57" s="14"/>
      <c r="C57" s="14"/>
      <c r="D57" s="14"/>
      <c r="E57" s="14"/>
      <c r="F57" s="14"/>
      <c r="G57" s="48" t="s">
        <v>174</v>
      </c>
      <c r="H57" s="14"/>
      <c r="I57" s="134" t="n">
        <v>262.61</v>
      </c>
      <c r="J57" s="8"/>
      <c r="K57" s="134" t="n">
        <v>110.4</v>
      </c>
      <c r="L57" s="8"/>
      <c r="M57" s="134" t="n">
        <v>152.21</v>
      </c>
      <c r="N57" s="8"/>
      <c r="O57" s="150" t="n">
        <v>2.37871</v>
      </c>
    </row>
    <row r="58" customFormat="false" ht="15" hidden="false" customHeight="false" outlineLevel="0" collapsed="false">
      <c r="B58" s="14"/>
      <c r="C58" s="14"/>
      <c r="D58" s="14"/>
      <c r="E58" s="14"/>
      <c r="F58" s="14"/>
      <c r="G58" s="48" t="s">
        <v>175</v>
      </c>
      <c r="H58" s="14"/>
      <c r="I58" s="134" t="n">
        <v>399.18</v>
      </c>
      <c r="J58" s="8"/>
      <c r="K58" s="134" t="n">
        <v>462.12</v>
      </c>
      <c r="L58" s="8"/>
      <c r="M58" s="134" t="n">
        <v>-62.94</v>
      </c>
      <c r="N58" s="8"/>
      <c r="O58" s="150" t="n">
        <v>0.8638</v>
      </c>
    </row>
    <row r="59" customFormat="false" ht="15" hidden="false" customHeight="false" outlineLevel="0" collapsed="false">
      <c r="B59" s="14"/>
      <c r="C59" s="14"/>
      <c r="D59" s="14"/>
      <c r="E59" s="14"/>
      <c r="F59" s="14"/>
      <c r="G59" s="48" t="s">
        <v>176</v>
      </c>
      <c r="H59" s="14"/>
      <c r="I59" s="134" t="n">
        <v>0</v>
      </c>
      <c r="J59" s="8"/>
      <c r="K59" s="134" t="n">
        <v>1000</v>
      </c>
      <c r="L59" s="8"/>
      <c r="M59" s="134" t="n">
        <v>-1000</v>
      </c>
      <c r="N59" s="8"/>
      <c r="O59" s="150" t="n">
        <v>0</v>
      </c>
    </row>
    <row r="60" customFormat="false" ht="15" hidden="false" customHeight="false" outlineLevel="0" collapsed="false">
      <c r="B60" s="14"/>
      <c r="C60" s="14"/>
      <c r="D60" s="14"/>
      <c r="E60" s="14"/>
      <c r="F60" s="14"/>
      <c r="G60" s="48" t="s">
        <v>177</v>
      </c>
      <c r="H60" s="14"/>
      <c r="I60" s="8"/>
      <c r="J60" s="8"/>
      <c r="K60" s="8"/>
      <c r="L60" s="8"/>
      <c r="M60" s="8"/>
      <c r="N60" s="8"/>
      <c r="O60" s="8"/>
    </row>
    <row r="61" customFormat="false" ht="15" hidden="false" customHeight="false" outlineLevel="0" collapsed="false">
      <c r="B61" s="14"/>
      <c r="C61" s="14"/>
      <c r="D61" s="14"/>
      <c r="E61" s="14"/>
      <c r="F61" s="14"/>
      <c r="G61" s="14"/>
      <c r="H61" s="48" t="s">
        <v>178</v>
      </c>
      <c r="I61" s="134" t="n">
        <v>700</v>
      </c>
      <c r="J61" s="8"/>
      <c r="K61" s="134" t="n">
        <v>0</v>
      </c>
      <c r="L61" s="8"/>
      <c r="M61" s="134" t="n">
        <v>700</v>
      </c>
      <c r="N61" s="8"/>
      <c r="O61" s="150" t="n">
        <v>1</v>
      </c>
    </row>
    <row r="62" customFormat="false" ht="15" hidden="false" customHeight="false" outlineLevel="0" collapsed="false">
      <c r="B62" s="14"/>
      <c r="C62" s="14"/>
      <c r="D62" s="14"/>
      <c r="E62" s="14"/>
      <c r="F62" s="14"/>
      <c r="G62" s="14"/>
      <c r="H62" s="48" t="s">
        <v>179</v>
      </c>
      <c r="I62" s="134" t="n">
        <v>4177.69</v>
      </c>
      <c r="J62" s="8"/>
      <c r="K62" s="134" t="n">
        <v>5107.25</v>
      </c>
      <c r="L62" s="8"/>
      <c r="M62" s="134" t="n">
        <v>-929.56</v>
      </c>
      <c r="N62" s="8"/>
      <c r="O62" s="150" t="n">
        <v>0.81799</v>
      </c>
    </row>
    <row r="63" customFormat="false" ht="15" hidden="false" customHeight="false" outlineLevel="0" collapsed="false">
      <c r="B63" s="14"/>
      <c r="C63" s="14"/>
      <c r="D63" s="14"/>
      <c r="E63" s="14"/>
      <c r="F63" s="14"/>
      <c r="G63" s="14"/>
      <c r="H63" s="48" t="s">
        <v>181</v>
      </c>
      <c r="I63" s="134" t="n">
        <v>26104.68</v>
      </c>
      <c r="J63" s="8"/>
      <c r="K63" s="134" t="n">
        <v>15623.4</v>
      </c>
      <c r="L63" s="8"/>
      <c r="M63" s="134" t="n">
        <v>10481.28</v>
      </c>
      <c r="N63" s="8"/>
      <c r="O63" s="150" t="n">
        <v>1.67087</v>
      </c>
    </row>
    <row r="64" customFormat="false" ht="15" hidden="false" customHeight="false" outlineLevel="0" collapsed="false">
      <c r="B64" s="14"/>
      <c r="C64" s="14"/>
      <c r="D64" s="14"/>
      <c r="E64" s="14"/>
      <c r="F64" s="14"/>
      <c r="G64" s="14"/>
      <c r="H64" s="48" t="s">
        <v>183</v>
      </c>
      <c r="I64" s="134" t="n">
        <v>4478.64</v>
      </c>
      <c r="J64" s="8"/>
      <c r="K64" s="134" t="n">
        <v>0</v>
      </c>
      <c r="L64" s="8"/>
      <c r="M64" s="134" t="n">
        <v>4478.64</v>
      </c>
      <c r="N64" s="8"/>
      <c r="O64" s="150" t="n">
        <v>1</v>
      </c>
    </row>
    <row r="65" customFormat="false" ht="15" hidden="false" customHeight="false" outlineLevel="0" collapsed="false">
      <c r="B65" s="14"/>
      <c r="C65" s="14"/>
      <c r="D65" s="14"/>
      <c r="E65" s="14"/>
      <c r="F65" s="14"/>
      <c r="G65" s="14"/>
      <c r="H65" s="48" t="s">
        <v>185</v>
      </c>
      <c r="I65" s="134" t="n">
        <v>0</v>
      </c>
      <c r="J65" s="8"/>
      <c r="K65" s="134" t="n">
        <v>0</v>
      </c>
      <c r="L65" s="8"/>
      <c r="M65" s="134" t="n">
        <v>0</v>
      </c>
      <c r="N65" s="8"/>
      <c r="O65" s="150" t="n">
        <v>0</v>
      </c>
    </row>
    <row r="66" customFormat="false" ht="15" hidden="false" customHeight="false" outlineLevel="0" collapsed="false">
      <c r="B66" s="14"/>
      <c r="C66" s="14"/>
      <c r="D66" s="14"/>
      <c r="E66" s="14"/>
      <c r="F66" s="14"/>
      <c r="G66" s="14"/>
      <c r="H66" s="48" t="s">
        <v>186</v>
      </c>
      <c r="I66" s="134" t="n">
        <v>0</v>
      </c>
      <c r="J66" s="8"/>
      <c r="K66" s="134" t="n">
        <v>6627</v>
      </c>
      <c r="L66" s="8"/>
      <c r="M66" s="134" t="n">
        <v>-6627</v>
      </c>
      <c r="N66" s="8"/>
      <c r="O66" s="150" t="n">
        <v>0</v>
      </c>
    </row>
    <row r="67" customFormat="false" ht="15.75" hidden="false" customHeight="false" outlineLevel="0" collapsed="false">
      <c r="B67" s="14"/>
      <c r="C67" s="14"/>
      <c r="D67" s="14"/>
      <c r="E67" s="14"/>
      <c r="F67" s="14"/>
      <c r="G67" s="14"/>
      <c r="H67" s="48" t="s">
        <v>187</v>
      </c>
      <c r="I67" s="135" t="n">
        <v>1000</v>
      </c>
      <c r="J67" s="8"/>
      <c r="K67" s="135" t="n">
        <v>360</v>
      </c>
      <c r="L67" s="8"/>
      <c r="M67" s="135" t="n">
        <v>640</v>
      </c>
      <c r="N67" s="8"/>
      <c r="O67" s="151" t="n">
        <v>2.77778</v>
      </c>
    </row>
    <row r="68" customFormat="false" ht="15" hidden="false" customHeight="false" outlineLevel="0" collapsed="false">
      <c r="B68" s="14"/>
      <c r="C68" s="14"/>
      <c r="D68" s="14"/>
      <c r="E68" s="14"/>
      <c r="F68" s="14"/>
      <c r="G68" s="48" t="s">
        <v>189</v>
      </c>
      <c r="H68" s="14"/>
      <c r="I68" s="134" t="n">
        <v>36461.01</v>
      </c>
      <c r="J68" s="8"/>
      <c r="K68" s="134" t="n">
        <v>27717.65</v>
      </c>
      <c r="L68" s="8"/>
      <c r="M68" s="134" t="n">
        <v>8743.36</v>
      </c>
      <c r="N68" s="8"/>
      <c r="O68" s="150" t="n">
        <v>1.31544</v>
      </c>
    </row>
    <row r="69" customFormat="false" ht="15" hidden="false" customHeight="false" outlineLevel="0" collapsed="false">
      <c r="B69" s="14"/>
      <c r="C69" s="14"/>
      <c r="D69" s="14"/>
      <c r="E69" s="14"/>
      <c r="F69" s="14"/>
      <c r="G69" s="48" t="s">
        <v>190</v>
      </c>
      <c r="H69" s="14"/>
      <c r="I69" s="134" t="n">
        <v>9273.97</v>
      </c>
      <c r="J69" s="8"/>
      <c r="K69" s="134" t="n">
        <v>2819.52</v>
      </c>
      <c r="L69" s="8"/>
      <c r="M69" s="134" t="n">
        <v>6454.45</v>
      </c>
      <c r="N69" s="8"/>
      <c r="O69" s="150" t="n">
        <v>3.2892</v>
      </c>
    </row>
    <row r="70" customFormat="false" ht="15.75" hidden="false" customHeight="false" outlineLevel="0" collapsed="false">
      <c r="B70" s="14"/>
      <c r="C70" s="14"/>
      <c r="D70" s="14"/>
      <c r="E70" s="14"/>
      <c r="F70" s="14"/>
      <c r="G70" s="48" t="s">
        <v>192</v>
      </c>
      <c r="H70" s="14"/>
      <c r="I70" s="135" t="n">
        <v>0</v>
      </c>
      <c r="J70" s="8"/>
      <c r="K70" s="135" t="n">
        <v>1953.35</v>
      </c>
      <c r="L70" s="8"/>
      <c r="M70" s="135" t="n">
        <v>-1953.35</v>
      </c>
      <c r="N70" s="8"/>
      <c r="O70" s="151" t="n">
        <v>0</v>
      </c>
    </row>
    <row r="71" customFormat="false" ht="15" hidden="false" customHeight="false" outlineLevel="0" collapsed="false">
      <c r="B71" s="14"/>
      <c r="C71" s="14"/>
      <c r="D71" s="14"/>
      <c r="E71" s="14"/>
      <c r="F71" s="48" t="s">
        <v>193</v>
      </c>
      <c r="G71" s="14"/>
      <c r="H71" s="14"/>
      <c r="I71" s="134" t="n">
        <v>138124.3</v>
      </c>
      <c r="J71" s="8"/>
      <c r="K71" s="134" t="n">
        <v>126991.49</v>
      </c>
      <c r="L71" s="8"/>
      <c r="M71" s="134" t="n">
        <v>11132.81</v>
      </c>
      <c r="N71" s="8"/>
      <c r="O71" s="150" t="n">
        <v>1.08767</v>
      </c>
    </row>
    <row r="72" customFormat="false" ht="15" hidden="false" customHeight="false" outlineLevel="0" collapsed="false">
      <c r="B72" s="14"/>
      <c r="C72" s="14"/>
      <c r="D72" s="14"/>
      <c r="E72" s="14"/>
      <c r="F72" s="48" t="s">
        <v>194</v>
      </c>
      <c r="G72" s="14"/>
      <c r="H72" s="14"/>
      <c r="I72" s="8"/>
      <c r="J72" s="8"/>
      <c r="K72" s="8"/>
      <c r="L72" s="8"/>
      <c r="M72" s="8"/>
      <c r="N72" s="8"/>
      <c r="O72" s="8"/>
    </row>
    <row r="73" customFormat="false" ht="15" hidden="false" customHeight="false" outlineLevel="0" collapsed="false">
      <c r="B73" s="14"/>
      <c r="C73" s="14"/>
      <c r="D73" s="14"/>
      <c r="E73" s="14"/>
      <c r="F73" s="14"/>
      <c r="G73" s="48" t="s">
        <v>195</v>
      </c>
      <c r="H73" s="14"/>
      <c r="I73" s="134" t="n">
        <v>155061.52</v>
      </c>
      <c r="J73" s="8"/>
      <c r="K73" s="134" t="n">
        <v>77940.82</v>
      </c>
      <c r="L73" s="8"/>
      <c r="M73" s="134" t="n">
        <v>77120.7</v>
      </c>
      <c r="N73" s="8"/>
      <c r="O73" s="150" t="n">
        <v>1.98948</v>
      </c>
    </row>
    <row r="74" customFormat="false" ht="15" hidden="false" customHeight="false" outlineLevel="0" collapsed="false">
      <c r="B74" s="14"/>
      <c r="C74" s="14"/>
      <c r="D74" s="14"/>
      <c r="E74" s="14"/>
      <c r="F74" s="14"/>
      <c r="G74" s="48" t="s">
        <v>197</v>
      </c>
      <c r="H74" s="14"/>
      <c r="I74" s="134" t="n">
        <v>90</v>
      </c>
      <c r="J74" s="8"/>
      <c r="K74" s="134" t="n">
        <v>72</v>
      </c>
      <c r="L74" s="8"/>
      <c r="M74" s="134" t="n">
        <v>18</v>
      </c>
      <c r="N74" s="8"/>
      <c r="O74" s="150" t="n">
        <v>1.25</v>
      </c>
    </row>
    <row r="75" customFormat="false" ht="15" hidden="false" customHeight="false" outlineLevel="0" collapsed="false">
      <c r="B75" s="14"/>
      <c r="C75" s="14"/>
      <c r="D75" s="14"/>
      <c r="E75" s="14"/>
      <c r="F75" s="14"/>
      <c r="G75" s="48" t="s">
        <v>198</v>
      </c>
      <c r="H75" s="14"/>
      <c r="I75" s="134" t="n">
        <v>4939.1</v>
      </c>
      <c r="J75" s="8"/>
      <c r="K75" s="134" t="n">
        <v>4600</v>
      </c>
      <c r="L75" s="8"/>
      <c r="M75" s="134" t="n">
        <v>339.1</v>
      </c>
      <c r="N75" s="8"/>
      <c r="O75" s="150" t="n">
        <v>1.07372</v>
      </c>
    </row>
    <row r="76" customFormat="false" ht="15" hidden="false" customHeight="false" outlineLevel="0" collapsed="false">
      <c r="B76" s="14"/>
      <c r="C76" s="14"/>
      <c r="D76" s="14"/>
      <c r="E76" s="14"/>
      <c r="F76" s="14"/>
      <c r="G76" s="48" t="s">
        <v>200</v>
      </c>
      <c r="H76" s="14"/>
      <c r="I76" s="134" t="n">
        <v>2075.72</v>
      </c>
      <c r="J76" s="8"/>
      <c r="K76" s="134" t="n">
        <v>1072.14</v>
      </c>
      <c r="L76" s="8"/>
      <c r="M76" s="134" t="n">
        <v>1003.58</v>
      </c>
      <c r="N76" s="8"/>
      <c r="O76" s="150" t="n">
        <v>1.93605</v>
      </c>
    </row>
    <row r="77" customFormat="false" ht="15" hidden="false" customHeight="false" outlineLevel="0" collapsed="false">
      <c r="B77" s="14"/>
      <c r="C77" s="14"/>
      <c r="D77" s="14"/>
      <c r="E77" s="14"/>
      <c r="F77" s="14"/>
      <c r="G77" s="48" t="s">
        <v>202</v>
      </c>
      <c r="H77" s="14"/>
      <c r="I77" s="134" t="n">
        <v>21693.03</v>
      </c>
      <c r="J77" s="8"/>
      <c r="K77" s="134" t="n">
        <v>12429.45</v>
      </c>
      <c r="L77" s="8"/>
      <c r="M77" s="134" t="n">
        <v>9263.58</v>
      </c>
      <c r="N77" s="8"/>
      <c r="O77" s="150" t="n">
        <v>1.74529</v>
      </c>
    </row>
    <row r="78" customFormat="false" ht="15" hidden="false" customHeight="false" outlineLevel="0" collapsed="false">
      <c r="B78" s="14"/>
      <c r="C78" s="14"/>
      <c r="D78" s="14"/>
      <c r="E78" s="14"/>
      <c r="F78" s="14"/>
      <c r="G78" s="48" t="s">
        <v>204</v>
      </c>
      <c r="H78" s="14"/>
      <c r="I78" s="134" t="n">
        <v>262.61</v>
      </c>
      <c r="J78" s="8"/>
      <c r="K78" s="134" t="n">
        <v>110.4</v>
      </c>
      <c r="L78" s="8"/>
      <c r="M78" s="134" t="n">
        <v>152.21</v>
      </c>
      <c r="N78" s="8"/>
      <c r="O78" s="150" t="n">
        <v>2.37871</v>
      </c>
    </row>
    <row r="79" customFormat="false" ht="15" hidden="false" customHeight="false" outlineLevel="0" collapsed="false">
      <c r="B79" s="14"/>
      <c r="C79" s="14"/>
      <c r="D79" s="14"/>
      <c r="E79" s="14"/>
      <c r="F79" s="14"/>
      <c r="G79" s="48" t="s">
        <v>206</v>
      </c>
      <c r="H79" s="14"/>
      <c r="I79" s="134" t="n">
        <v>377.41</v>
      </c>
      <c r="J79" s="8"/>
      <c r="K79" s="134" t="n">
        <v>443.4</v>
      </c>
      <c r="L79" s="8"/>
      <c r="M79" s="134" t="n">
        <v>-65.99</v>
      </c>
      <c r="N79" s="8"/>
      <c r="O79" s="150" t="n">
        <v>0.85117</v>
      </c>
    </row>
    <row r="80" customFormat="false" ht="15" hidden="false" customHeight="false" outlineLevel="0" collapsed="false">
      <c r="B80" s="14"/>
      <c r="C80" s="14"/>
      <c r="D80" s="14"/>
      <c r="E80" s="14"/>
      <c r="F80" s="14"/>
      <c r="G80" s="48" t="s">
        <v>208</v>
      </c>
      <c r="H80" s="14"/>
      <c r="I80" s="134" t="n">
        <v>1100</v>
      </c>
      <c r="J80" s="8"/>
      <c r="K80" s="134" t="n">
        <v>1000</v>
      </c>
      <c r="L80" s="8"/>
      <c r="M80" s="134" t="n">
        <v>100</v>
      </c>
      <c r="N80" s="8"/>
      <c r="O80" s="150" t="n">
        <v>1.1</v>
      </c>
    </row>
    <row r="81" customFormat="false" ht="15" hidden="false" customHeight="false" outlineLevel="0" collapsed="false">
      <c r="B81" s="14"/>
      <c r="C81" s="14"/>
      <c r="D81" s="14"/>
      <c r="E81" s="14"/>
      <c r="F81" s="14"/>
      <c r="G81" s="48" t="s">
        <v>209</v>
      </c>
      <c r="H81" s="14"/>
      <c r="I81" s="8"/>
      <c r="J81" s="8"/>
      <c r="K81" s="8"/>
      <c r="L81" s="8"/>
      <c r="M81" s="8"/>
      <c r="N81" s="8"/>
      <c r="O81" s="8"/>
    </row>
    <row r="82" customFormat="false" ht="15" hidden="false" customHeight="false" outlineLevel="0" collapsed="false">
      <c r="B82" s="14"/>
      <c r="C82" s="14"/>
      <c r="D82" s="14"/>
      <c r="E82" s="14"/>
      <c r="F82" s="14"/>
      <c r="G82" s="14"/>
      <c r="H82" s="48" t="s">
        <v>210</v>
      </c>
      <c r="I82" s="134" t="n">
        <v>500</v>
      </c>
      <c r="J82" s="8"/>
      <c r="K82" s="134" t="n">
        <v>390</v>
      </c>
      <c r="L82" s="8"/>
      <c r="M82" s="134" t="n">
        <v>110</v>
      </c>
      <c r="N82" s="8"/>
      <c r="O82" s="150" t="n">
        <v>1.28205</v>
      </c>
    </row>
    <row r="83" customFormat="false" ht="15" hidden="false" customHeight="false" outlineLevel="0" collapsed="false">
      <c r="B83" s="14"/>
      <c r="C83" s="14"/>
      <c r="D83" s="14"/>
      <c r="E83" s="14"/>
      <c r="F83" s="14"/>
      <c r="G83" s="14"/>
      <c r="H83" s="48" t="s">
        <v>211</v>
      </c>
      <c r="I83" s="134" t="n">
        <v>9800</v>
      </c>
      <c r="J83" s="8"/>
      <c r="K83" s="134" t="n">
        <v>2952</v>
      </c>
      <c r="L83" s="8"/>
      <c r="M83" s="134" t="n">
        <v>6848</v>
      </c>
      <c r="N83" s="8"/>
      <c r="O83" s="150" t="n">
        <v>3.31978</v>
      </c>
    </row>
    <row r="84" customFormat="false" ht="15.75" hidden="false" customHeight="false" outlineLevel="0" collapsed="false">
      <c r="B84" s="14"/>
      <c r="C84" s="14"/>
      <c r="D84" s="14"/>
      <c r="E84" s="14"/>
      <c r="F84" s="14"/>
      <c r="G84" s="14"/>
      <c r="H84" s="48" t="s">
        <v>213</v>
      </c>
      <c r="I84" s="135" t="n">
        <v>0</v>
      </c>
      <c r="J84" s="8"/>
      <c r="K84" s="135" t="n">
        <v>694.68</v>
      </c>
      <c r="L84" s="8"/>
      <c r="M84" s="135" t="n">
        <v>-694.68</v>
      </c>
      <c r="N84" s="8"/>
      <c r="O84" s="151" t="n">
        <v>0</v>
      </c>
    </row>
    <row r="85" customFormat="false" ht="15" hidden="false" customHeight="false" outlineLevel="0" collapsed="false">
      <c r="B85" s="14"/>
      <c r="C85" s="14"/>
      <c r="D85" s="14"/>
      <c r="E85" s="14"/>
      <c r="F85" s="14"/>
      <c r="G85" s="48" t="s">
        <v>214</v>
      </c>
      <c r="H85" s="14"/>
      <c r="I85" s="134" t="n">
        <v>10300</v>
      </c>
      <c r="J85" s="8"/>
      <c r="K85" s="134" t="n">
        <v>4036.68</v>
      </c>
      <c r="L85" s="8"/>
      <c r="M85" s="134" t="n">
        <v>6263.32</v>
      </c>
      <c r="N85" s="8"/>
      <c r="O85" s="150" t="n">
        <v>2.5516</v>
      </c>
    </row>
    <row r="86" customFormat="false" ht="15" hidden="false" customHeight="false" outlineLevel="0" collapsed="false">
      <c r="B86" s="14"/>
      <c r="C86" s="14"/>
      <c r="D86" s="14"/>
      <c r="E86" s="14"/>
      <c r="F86" s="14"/>
      <c r="G86" s="48" t="s">
        <v>215</v>
      </c>
      <c r="H86" s="14"/>
      <c r="I86" s="134" t="n">
        <v>0</v>
      </c>
      <c r="J86" s="8"/>
      <c r="K86" s="134" t="n">
        <v>3880.8</v>
      </c>
      <c r="L86" s="8"/>
      <c r="M86" s="134" t="n">
        <v>-3880.8</v>
      </c>
      <c r="N86" s="8"/>
      <c r="O86" s="150" t="n">
        <v>0</v>
      </c>
    </row>
    <row r="87" customFormat="false" ht="15" hidden="false" customHeight="false" outlineLevel="0" collapsed="false">
      <c r="B87" s="14"/>
      <c r="C87" s="14"/>
      <c r="D87" s="14"/>
      <c r="E87" s="14"/>
      <c r="F87" s="14"/>
      <c r="G87" s="48" t="s">
        <v>216</v>
      </c>
      <c r="H87" s="14"/>
      <c r="I87" s="134" t="n">
        <v>479.96</v>
      </c>
      <c r="J87" s="8"/>
      <c r="K87" s="134" t="n">
        <v>11717.28</v>
      </c>
      <c r="L87" s="8"/>
      <c r="M87" s="134" t="n">
        <v>-11237.32</v>
      </c>
      <c r="N87" s="8"/>
      <c r="O87" s="150" t="n">
        <v>0.04096</v>
      </c>
    </row>
    <row r="88" customFormat="false" ht="15.75" hidden="false" customHeight="false" outlineLevel="0" collapsed="false">
      <c r="B88" s="14"/>
      <c r="C88" s="14"/>
      <c r="D88" s="14"/>
      <c r="E88" s="14"/>
      <c r="F88" s="14"/>
      <c r="G88" s="48" t="s">
        <v>218</v>
      </c>
      <c r="H88" s="14"/>
      <c r="I88" s="135" t="n">
        <v>0</v>
      </c>
      <c r="J88" s="8"/>
      <c r="K88" s="135" t="n">
        <v>92.56</v>
      </c>
      <c r="L88" s="8"/>
      <c r="M88" s="135" t="n">
        <v>-92.56</v>
      </c>
      <c r="N88" s="8"/>
      <c r="O88" s="151" t="n">
        <v>0</v>
      </c>
    </row>
    <row r="89" customFormat="false" ht="15" hidden="false" customHeight="false" outlineLevel="0" collapsed="false">
      <c r="B89" s="14"/>
      <c r="C89" s="14"/>
      <c r="D89" s="14"/>
      <c r="E89" s="14"/>
      <c r="F89" s="48" t="s">
        <v>219</v>
      </c>
      <c r="G89" s="14"/>
      <c r="H89" s="14"/>
      <c r="I89" s="134" t="n">
        <v>196379.35</v>
      </c>
      <c r="J89" s="8"/>
      <c r="K89" s="134" t="n">
        <v>117395.53</v>
      </c>
      <c r="L89" s="8"/>
      <c r="M89" s="134" t="n">
        <v>78983.82</v>
      </c>
      <c r="N89" s="8"/>
      <c r="O89" s="150" t="n">
        <v>1.6728</v>
      </c>
    </row>
    <row r="90" customFormat="false" ht="15" hidden="false" customHeight="false" outlineLevel="0" collapsed="false">
      <c r="B90" s="14"/>
      <c r="C90" s="14"/>
      <c r="D90" s="14"/>
      <c r="E90" s="14"/>
      <c r="F90" s="48" t="s">
        <v>220</v>
      </c>
      <c r="G90" s="14"/>
      <c r="H90" s="14"/>
      <c r="I90" s="8"/>
      <c r="J90" s="8"/>
      <c r="K90" s="8"/>
      <c r="L90" s="8"/>
      <c r="M90" s="8"/>
      <c r="N90" s="8"/>
      <c r="O90" s="8"/>
    </row>
    <row r="91" customFormat="false" ht="15" hidden="false" customHeight="false" outlineLevel="0" collapsed="false">
      <c r="B91" s="14"/>
      <c r="C91" s="14"/>
      <c r="D91" s="14"/>
      <c r="E91" s="14"/>
      <c r="F91" s="14"/>
      <c r="G91" s="48" t="s">
        <v>221</v>
      </c>
      <c r="H91" s="14"/>
      <c r="I91" s="134" t="n">
        <v>995</v>
      </c>
      <c r="J91" s="8"/>
      <c r="K91" s="134" t="n">
        <v>500</v>
      </c>
      <c r="L91" s="8"/>
      <c r="M91" s="134" t="n">
        <v>495</v>
      </c>
      <c r="N91" s="8"/>
      <c r="O91" s="150" t="n">
        <v>1.99</v>
      </c>
    </row>
    <row r="92" customFormat="false" ht="15" hidden="false" customHeight="false" outlineLevel="0" collapsed="false">
      <c r="B92" s="14"/>
      <c r="C92" s="14"/>
      <c r="D92" s="14"/>
      <c r="E92" s="14"/>
      <c r="F92" s="14"/>
      <c r="G92" s="48" t="s">
        <v>223</v>
      </c>
      <c r="H92" s="14"/>
      <c r="I92" s="134" t="n">
        <v>0</v>
      </c>
      <c r="J92" s="8"/>
      <c r="K92" s="134" t="n">
        <v>0</v>
      </c>
      <c r="L92" s="8"/>
      <c r="M92" s="134" t="n">
        <v>0</v>
      </c>
      <c r="N92" s="8"/>
      <c r="O92" s="150" t="n">
        <v>0</v>
      </c>
    </row>
    <row r="93" customFormat="false" ht="15" hidden="false" customHeight="false" outlineLevel="0" collapsed="false">
      <c r="B93" s="14"/>
      <c r="C93" s="14"/>
      <c r="D93" s="14"/>
      <c r="E93" s="14"/>
      <c r="F93" s="14"/>
      <c r="G93" s="48" t="s">
        <v>224</v>
      </c>
      <c r="H93" s="14"/>
      <c r="I93" s="134" t="n">
        <v>0</v>
      </c>
      <c r="J93" s="8"/>
      <c r="K93" s="134" t="n">
        <v>0</v>
      </c>
      <c r="L93" s="8"/>
      <c r="M93" s="134" t="n">
        <v>0</v>
      </c>
      <c r="N93" s="8"/>
      <c r="O93" s="150" t="n">
        <v>0</v>
      </c>
    </row>
    <row r="94" customFormat="false" ht="15" hidden="false" customHeight="false" outlineLevel="0" collapsed="false">
      <c r="B94" s="14"/>
      <c r="C94" s="14"/>
      <c r="D94" s="14"/>
      <c r="E94" s="14"/>
      <c r="F94" s="14"/>
      <c r="G94" s="48" t="s">
        <v>225</v>
      </c>
      <c r="H94" s="14"/>
      <c r="I94" s="8"/>
      <c r="J94" s="8"/>
      <c r="K94" s="8"/>
      <c r="L94" s="8"/>
      <c r="M94" s="8"/>
      <c r="N94" s="8"/>
      <c r="O94" s="8"/>
    </row>
    <row r="95" customFormat="false" ht="15" hidden="false" customHeight="false" outlineLevel="0" collapsed="false">
      <c r="B95" s="14"/>
      <c r="C95" s="14"/>
      <c r="D95" s="14"/>
      <c r="E95" s="14"/>
      <c r="F95" s="14"/>
      <c r="G95" s="14"/>
      <c r="H95" s="48" t="s">
        <v>226</v>
      </c>
      <c r="I95" s="134" t="n">
        <v>0</v>
      </c>
      <c r="J95" s="8"/>
      <c r="K95" s="134" t="n">
        <v>0</v>
      </c>
      <c r="L95" s="8"/>
      <c r="M95" s="134" t="n">
        <v>0</v>
      </c>
      <c r="N95" s="8"/>
      <c r="O95" s="150" t="n">
        <v>0</v>
      </c>
    </row>
    <row r="96" customFormat="false" ht="15" hidden="false" customHeight="false" outlineLevel="0" collapsed="false">
      <c r="B96" s="14"/>
      <c r="C96" s="14"/>
      <c r="D96" s="14"/>
      <c r="E96" s="14"/>
      <c r="F96" s="14"/>
      <c r="G96" s="14"/>
      <c r="H96" s="48" t="s">
        <v>227</v>
      </c>
      <c r="I96" s="134" t="n">
        <v>0</v>
      </c>
      <c r="J96" s="8"/>
      <c r="K96" s="134" t="n">
        <v>0</v>
      </c>
      <c r="L96" s="8"/>
      <c r="M96" s="134" t="n">
        <v>0</v>
      </c>
      <c r="N96" s="8"/>
      <c r="O96" s="150" t="n">
        <v>0</v>
      </c>
    </row>
    <row r="97" customFormat="false" ht="15" hidden="false" customHeight="false" outlineLevel="0" collapsed="false">
      <c r="B97" s="14"/>
      <c r="C97" s="14"/>
      <c r="D97" s="14"/>
      <c r="E97" s="14"/>
      <c r="F97" s="14"/>
      <c r="G97" s="14"/>
      <c r="H97" s="48" t="s">
        <v>228</v>
      </c>
      <c r="I97" s="134" t="n">
        <v>0</v>
      </c>
      <c r="J97" s="8"/>
      <c r="K97" s="134" t="n">
        <v>0</v>
      </c>
      <c r="L97" s="8"/>
      <c r="M97" s="134" t="n">
        <v>0</v>
      </c>
      <c r="N97" s="8"/>
      <c r="O97" s="150" t="n">
        <v>0</v>
      </c>
    </row>
    <row r="98" customFormat="false" ht="15.75" hidden="false" customHeight="false" outlineLevel="0" collapsed="false">
      <c r="B98" s="14"/>
      <c r="C98" s="14"/>
      <c r="D98" s="14"/>
      <c r="E98" s="14"/>
      <c r="F98" s="14"/>
      <c r="G98" s="14"/>
      <c r="H98" s="48" t="s">
        <v>229</v>
      </c>
      <c r="I98" s="135" t="n">
        <v>0</v>
      </c>
      <c r="J98" s="8"/>
      <c r="K98" s="135" t="n">
        <v>0</v>
      </c>
      <c r="L98" s="8"/>
      <c r="M98" s="135" t="n">
        <v>0</v>
      </c>
      <c r="N98" s="8"/>
      <c r="O98" s="151" t="n">
        <v>0</v>
      </c>
    </row>
    <row r="99" customFormat="false" ht="15" hidden="false" customHeight="false" outlineLevel="0" collapsed="false">
      <c r="B99" s="14"/>
      <c r="C99" s="14"/>
      <c r="D99" s="14"/>
      <c r="E99" s="14"/>
      <c r="F99" s="14"/>
      <c r="G99" s="48" t="s">
        <v>230</v>
      </c>
      <c r="H99" s="14"/>
      <c r="I99" s="134" t="n">
        <v>0</v>
      </c>
      <c r="J99" s="8"/>
      <c r="K99" s="134" t="n">
        <v>0</v>
      </c>
      <c r="L99" s="8"/>
      <c r="M99" s="134" t="n">
        <v>0</v>
      </c>
      <c r="N99" s="8"/>
      <c r="O99" s="150" t="n">
        <v>0</v>
      </c>
    </row>
    <row r="100" customFormat="false" ht="15" hidden="false" customHeight="false" outlineLevel="0" collapsed="false">
      <c r="B100" s="14"/>
      <c r="C100" s="14"/>
      <c r="D100" s="14"/>
      <c r="E100" s="14"/>
      <c r="F100" s="14"/>
      <c r="G100" s="48" t="s">
        <v>231</v>
      </c>
      <c r="H100" s="14"/>
      <c r="I100" s="134" t="n">
        <v>0</v>
      </c>
      <c r="J100" s="8"/>
      <c r="K100" s="134" t="n">
        <v>0</v>
      </c>
      <c r="L100" s="8"/>
      <c r="M100" s="134" t="n">
        <v>0</v>
      </c>
      <c r="N100" s="8"/>
      <c r="O100" s="150" t="n">
        <v>0</v>
      </c>
    </row>
    <row r="101" customFormat="false" ht="15" hidden="false" customHeight="false" outlineLevel="0" collapsed="false">
      <c r="B101" s="14"/>
      <c r="C101" s="14"/>
      <c r="D101" s="14"/>
      <c r="E101" s="14"/>
      <c r="F101" s="14"/>
      <c r="G101" s="48" t="s">
        <v>232</v>
      </c>
      <c r="H101" s="14"/>
      <c r="I101" s="8"/>
      <c r="J101" s="8"/>
      <c r="K101" s="8"/>
      <c r="L101" s="8"/>
      <c r="M101" s="8"/>
      <c r="N101" s="8"/>
      <c r="O101" s="8"/>
    </row>
    <row r="102" customFormat="false" ht="15" hidden="false" customHeight="false" outlineLevel="0" collapsed="false">
      <c r="B102" s="14"/>
      <c r="C102" s="14"/>
      <c r="D102" s="14"/>
      <c r="E102" s="14"/>
      <c r="F102" s="14"/>
      <c r="G102" s="14"/>
      <c r="H102" s="48" t="s">
        <v>233</v>
      </c>
      <c r="I102" s="134" t="n">
        <v>507.04</v>
      </c>
      <c r="J102" s="8"/>
      <c r="K102" s="134" t="n">
        <v>1475.51</v>
      </c>
      <c r="L102" s="8"/>
      <c r="M102" s="134" t="n">
        <v>-968.47</v>
      </c>
      <c r="N102" s="8"/>
      <c r="O102" s="150" t="n">
        <v>0.34364</v>
      </c>
    </row>
    <row r="103" customFormat="false" ht="15" hidden="false" customHeight="false" outlineLevel="0" collapsed="false">
      <c r="B103" s="14"/>
      <c r="C103" s="14"/>
      <c r="D103" s="14"/>
      <c r="E103" s="14"/>
      <c r="F103" s="14"/>
      <c r="G103" s="14"/>
      <c r="H103" s="48" t="s">
        <v>234</v>
      </c>
      <c r="I103" s="134" t="n">
        <v>2239.76</v>
      </c>
      <c r="J103" s="8"/>
      <c r="K103" s="134" t="n">
        <v>5800</v>
      </c>
      <c r="L103" s="8"/>
      <c r="M103" s="134" t="n">
        <v>-3560.24</v>
      </c>
      <c r="N103" s="8"/>
      <c r="O103" s="150" t="n">
        <v>0.38617</v>
      </c>
    </row>
    <row r="104" customFormat="false" ht="15.75" hidden="false" customHeight="false" outlineLevel="0" collapsed="false">
      <c r="B104" s="14"/>
      <c r="C104" s="14"/>
      <c r="D104" s="14"/>
      <c r="E104" s="14"/>
      <c r="F104" s="14"/>
      <c r="G104" s="14"/>
      <c r="H104" s="48" t="s">
        <v>235</v>
      </c>
      <c r="I104" s="135" t="n">
        <v>0</v>
      </c>
      <c r="J104" s="8"/>
      <c r="K104" s="135" t="n">
        <v>0</v>
      </c>
      <c r="L104" s="8"/>
      <c r="M104" s="135" t="n">
        <v>0</v>
      </c>
      <c r="N104" s="8"/>
      <c r="O104" s="151" t="n">
        <v>0</v>
      </c>
    </row>
    <row r="105" customFormat="false" ht="15" hidden="false" customHeight="false" outlineLevel="0" collapsed="false">
      <c r="B105" s="14"/>
      <c r="C105" s="14"/>
      <c r="D105" s="14"/>
      <c r="E105" s="14"/>
      <c r="F105" s="14"/>
      <c r="G105" s="48" t="s">
        <v>236</v>
      </c>
      <c r="H105" s="14"/>
      <c r="I105" s="134" t="n">
        <v>2746.8</v>
      </c>
      <c r="J105" s="8"/>
      <c r="K105" s="134" t="n">
        <v>7275.51</v>
      </c>
      <c r="L105" s="8"/>
      <c r="M105" s="134" t="n">
        <v>-4528.71</v>
      </c>
      <c r="N105" s="8"/>
      <c r="O105" s="150" t="n">
        <v>0.37754</v>
      </c>
    </row>
    <row r="106" customFormat="false" ht="15" hidden="false" customHeight="false" outlineLevel="0" collapsed="false">
      <c r="B106" s="14"/>
      <c r="C106" s="14"/>
      <c r="D106" s="14"/>
      <c r="E106" s="14"/>
      <c r="F106" s="14"/>
      <c r="G106" s="48" t="s">
        <v>237</v>
      </c>
      <c r="H106" s="14"/>
      <c r="I106" s="134" t="n">
        <v>0</v>
      </c>
      <c r="J106" s="8"/>
      <c r="K106" s="134" t="n">
        <v>11000</v>
      </c>
      <c r="L106" s="8"/>
      <c r="M106" s="134" t="n">
        <v>-11000</v>
      </c>
      <c r="N106" s="8"/>
      <c r="O106" s="150" t="n">
        <v>0</v>
      </c>
    </row>
    <row r="107" customFormat="false" ht="15" hidden="false" customHeight="false" outlineLevel="0" collapsed="false">
      <c r="B107" s="14"/>
      <c r="C107" s="14"/>
      <c r="D107" s="14"/>
      <c r="E107" s="14"/>
      <c r="F107" s="14"/>
      <c r="G107" s="48" t="s">
        <v>238</v>
      </c>
      <c r="H107" s="14"/>
      <c r="I107" s="134" t="n">
        <v>0</v>
      </c>
      <c r="J107" s="8"/>
      <c r="K107" s="134" t="n">
        <v>0</v>
      </c>
      <c r="L107" s="8"/>
      <c r="M107" s="134" t="n">
        <v>0</v>
      </c>
      <c r="N107" s="8"/>
      <c r="O107" s="150" t="n">
        <v>0</v>
      </c>
    </row>
    <row r="108" customFormat="false" ht="15" hidden="false" customHeight="false" outlineLevel="0" collapsed="false">
      <c r="B108" s="14"/>
      <c r="C108" s="14"/>
      <c r="D108" s="14"/>
      <c r="E108" s="14"/>
      <c r="F108" s="14"/>
      <c r="G108" s="48" t="s">
        <v>239</v>
      </c>
      <c r="H108" s="14"/>
      <c r="I108" s="134" t="n">
        <v>330.93</v>
      </c>
      <c r="J108" s="8"/>
      <c r="K108" s="134" t="n">
        <v>0</v>
      </c>
      <c r="L108" s="8"/>
      <c r="M108" s="134" t="n">
        <v>330.93</v>
      </c>
      <c r="N108" s="8"/>
      <c r="O108" s="150" t="n">
        <v>1</v>
      </c>
    </row>
    <row r="109" customFormat="false" ht="15" hidden="false" customHeight="false" outlineLevel="0" collapsed="false">
      <c r="B109" s="14"/>
      <c r="C109" s="14"/>
      <c r="D109" s="14"/>
      <c r="E109" s="14"/>
      <c r="F109" s="14"/>
      <c r="G109" s="48" t="s">
        <v>240</v>
      </c>
      <c r="H109" s="14"/>
      <c r="I109" s="8"/>
      <c r="J109" s="8"/>
      <c r="K109" s="8"/>
      <c r="L109" s="8"/>
      <c r="M109" s="8"/>
      <c r="N109" s="8"/>
      <c r="O109" s="8"/>
    </row>
    <row r="110" customFormat="false" ht="15" hidden="false" customHeight="false" outlineLevel="0" collapsed="false">
      <c r="B110" s="14"/>
      <c r="C110" s="14"/>
      <c r="D110" s="14"/>
      <c r="E110" s="14"/>
      <c r="F110" s="14"/>
      <c r="G110" s="14"/>
      <c r="H110" s="48" t="s">
        <v>241</v>
      </c>
      <c r="I110" s="134" t="n">
        <v>0</v>
      </c>
      <c r="J110" s="8"/>
      <c r="K110" s="134" t="n">
        <v>0</v>
      </c>
      <c r="L110" s="8"/>
      <c r="M110" s="134" t="n">
        <v>0</v>
      </c>
      <c r="N110" s="8"/>
      <c r="O110" s="150" t="n">
        <v>0</v>
      </c>
    </row>
    <row r="111" customFormat="false" ht="15" hidden="false" customHeight="false" outlineLevel="0" collapsed="false">
      <c r="B111" s="14"/>
      <c r="C111" s="14"/>
      <c r="D111" s="14"/>
      <c r="E111" s="14"/>
      <c r="F111" s="14"/>
      <c r="G111" s="14"/>
      <c r="H111" s="48" t="s">
        <v>242</v>
      </c>
      <c r="I111" s="134" t="n">
        <v>0</v>
      </c>
      <c r="J111" s="8"/>
      <c r="K111" s="134" t="n">
        <v>0</v>
      </c>
      <c r="L111" s="8"/>
      <c r="M111" s="134" t="n">
        <v>0</v>
      </c>
      <c r="N111" s="8"/>
      <c r="O111" s="150" t="n">
        <v>0</v>
      </c>
    </row>
    <row r="112" customFormat="false" ht="15.75" hidden="false" customHeight="false" outlineLevel="0" collapsed="false">
      <c r="B112" s="14"/>
      <c r="C112" s="14"/>
      <c r="D112" s="14"/>
      <c r="E112" s="14"/>
      <c r="F112" s="14"/>
      <c r="G112" s="14"/>
      <c r="H112" s="48" t="s">
        <v>243</v>
      </c>
      <c r="I112" s="135" t="n">
        <v>0</v>
      </c>
      <c r="J112" s="8"/>
      <c r="K112" s="135" t="n">
        <v>0</v>
      </c>
      <c r="L112" s="8"/>
      <c r="M112" s="135" t="n">
        <v>0</v>
      </c>
      <c r="N112" s="8"/>
      <c r="O112" s="151" t="n">
        <v>0</v>
      </c>
    </row>
    <row r="113" customFormat="false" ht="15" hidden="false" customHeight="false" outlineLevel="0" collapsed="false">
      <c r="B113" s="14"/>
      <c r="C113" s="14"/>
      <c r="D113" s="14"/>
      <c r="E113" s="14"/>
      <c r="F113" s="14"/>
      <c r="G113" s="48" t="s">
        <v>244</v>
      </c>
      <c r="H113" s="14"/>
      <c r="I113" s="134" t="n">
        <v>0</v>
      </c>
      <c r="J113" s="8"/>
      <c r="K113" s="134" t="n">
        <v>0</v>
      </c>
      <c r="L113" s="8"/>
      <c r="M113" s="134" t="n">
        <v>0</v>
      </c>
      <c r="N113" s="8"/>
      <c r="O113" s="150" t="n">
        <v>0</v>
      </c>
    </row>
    <row r="114" customFormat="false" ht="15.75" hidden="false" customHeight="false" outlineLevel="0" collapsed="false">
      <c r="B114" s="14"/>
      <c r="C114" s="14"/>
      <c r="D114" s="14"/>
      <c r="E114" s="14"/>
      <c r="F114" s="14"/>
      <c r="G114" s="48" t="s">
        <v>245</v>
      </c>
      <c r="H114" s="14"/>
      <c r="I114" s="135" t="n">
        <v>3148.44</v>
      </c>
      <c r="J114" s="8"/>
      <c r="K114" s="135" t="n">
        <v>2500</v>
      </c>
      <c r="L114" s="8"/>
      <c r="M114" s="135" t="n">
        <v>648.44</v>
      </c>
      <c r="N114" s="8"/>
      <c r="O114" s="151" t="n">
        <v>1.25938</v>
      </c>
    </row>
    <row r="115" customFormat="false" ht="15" hidden="false" customHeight="false" outlineLevel="0" collapsed="false">
      <c r="B115" s="14"/>
      <c r="C115" s="14"/>
      <c r="D115" s="14"/>
      <c r="E115" s="14"/>
      <c r="F115" s="48" t="s">
        <v>246</v>
      </c>
      <c r="G115" s="14"/>
      <c r="H115" s="14"/>
      <c r="I115" s="134" t="n">
        <v>7221.17</v>
      </c>
      <c r="J115" s="8"/>
      <c r="K115" s="134" t="n">
        <v>21275.51</v>
      </c>
      <c r="L115" s="8"/>
      <c r="M115" s="134" t="n">
        <v>-14054.34</v>
      </c>
      <c r="N115" s="8"/>
      <c r="O115" s="150" t="n">
        <v>0.33941</v>
      </c>
    </row>
    <row r="116" customFormat="false" ht="15" hidden="false" customHeight="false" outlineLevel="0" collapsed="false">
      <c r="B116" s="14"/>
      <c r="C116" s="14"/>
      <c r="D116" s="14"/>
      <c r="E116" s="14"/>
      <c r="F116" s="48" t="s">
        <v>247</v>
      </c>
      <c r="G116" s="14"/>
      <c r="H116" s="14"/>
      <c r="I116" s="8"/>
      <c r="J116" s="8"/>
      <c r="K116" s="8"/>
      <c r="L116" s="8"/>
      <c r="M116" s="8"/>
      <c r="N116" s="8"/>
      <c r="O116" s="8"/>
    </row>
    <row r="117" customFormat="false" ht="15" hidden="false" customHeight="false" outlineLevel="0" collapsed="false">
      <c r="B117" s="14"/>
      <c r="C117" s="14"/>
      <c r="D117" s="14"/>
      <c r="E117" s="14"/>
      <c r="F117" s="14"/>
      <c r="G117" s="48" t="s">
        <v>248</v>
      </c>
      <c r="H117" s="14"/>
      <c r="I117" s="134" t="n">
        <v>227089.94</v>
      </c>
      <c r="J117" s="8"/>
      <c r="K117" s="134" t="n">
        <v>219160</v>
      </c>
      <c r="L117" s="8"/>
      <c r="M117" s="134" t="n">
        <v>7929.94</v>
      </c>
      <c r="N117" s="8"/>
      <c r="O117" s="150" t="n">
        <v>1.03618</v>
      </c>
    </row>
    <row r="118" customFormat="false" ht="15" hidden="false" customHeight="false" outlineLevel="0" collapsed="false">
      <c r="B118" s="14"/>
      <c r="C118" s="14"/>
      <c r="D118" s="14"/>
      <c r="E118" s="14"/>
      <c r="F118" s="14"/>
      <c r="G118" s="48" t="s">
        <v>250</v>
      </c>
      <c r="H118" s="14"/>
      <c r="I118" s="134" t="n">
        <v>32560.38</v>
      </c>
      <c r="J118" s="8"/>
      <c r="K118" s="134" t="n">
        <v>52000</v>
      </c>
      <c r="L118" s="8"/>
      <c r="M118" s="134" t="n">
        <v>-19439.62</v>
      </c>
      <c r="N118" s="8"/>
      <c r="O118" s="150" t="n">
        <v>0.62616</v>
      </c>
    </row>
    <row r="119" customFormat="false" ht="15" hidden="false" customHeight="false" outlineLevel="0" collapsed="false">
      <c r="B119" s="14"/>
      <c r="C119" s="14"/>
      <c r="D119" s="14"/>
      <c r="E119" s="14"/>
      <c r="F119" s="14"/>
      <c r="G119" s="48" t="s">
        <v>252</v>
      </c>
      <c r="H119" s="14"/>
      <c r="I119" s="134" t="n">
        <v>0</v>
      </c>
      <c r="J119" s="8"/>
      <c r="K119" s="134" t="n">
        <v>0</v>
      </c>
      <c r="L119" s="8"/>
      <c r="M119" s="134" t="n">
        <v>0</v>
      </c>
      <c r="N119" s="8"/>
      <c r="O119" s="150" t="n">
        <v>0</v>
      </c>
    </row>
    <row r="120" customFormat="false" ht="15" hidden="false" customHeight="false" outlineLevel="0" collapsed="false">
      <c r="B120" s="14"/>
      <c r="C120" s="14"/>
      <c r="D120" s="14"/>
      <c r="E120" s="14"/>
      <c r="F120" s="14"/>
      <c r="G120" s="48" t="s">
        <v>253</v>
      </c>
      <c r="H120" s="14"/>
      <c r="I120" s="134" t="n">
        <v>390</v>
      </c>
      <c r="J120" s="8"/>
      <c r="K120" s="134" t="n">
        <v>288</v>
      </c>
      <c r="L120" s="8"/>
      <c r="M120" s="134" t="n">
        <v>102</v>
      </c>
      <c r="N120" s="8"/>
      <c r="O120" s="150" t="n">
        <v>1.35417</v>
      </c>
    </row>
    <row r="121" customFormat="false" ht="15" hidden="false" customHeight="false" outlineLevel="0" collapsed="false">
      <c r="B121" s="14"/>
      <c r="C121" s="14"/>
      <c r="D121" s="14"/>
      <c r="E121" s="14"/>
      <c r="F121" s="14"/>
      <c r="G121" s="48" t="s">
        <v>254</v>
      </c>
      <c r="H121" s="14"/>
      <c r="I121" s="134" t="n">
        <v>20611.56</v>
      </c>
      <c r="J121" s="8"/>
      <c r="K121" s="134" t="n">
        <v>21480</v>
      </c>
      <c r="L121" s="8"/>
      <c r="M121" s="134" t="n">
        <v>-868.44</v>
      </c>
      <c r="N121" s="8"/>
      <c r="O121" s="150" t="n">
        <v>0.95957</v>
      </c>
    </row>
    <row r="122" customFormat="false" ht="15" hidden="false" customHeight="false" outlineLevel="0" collapsed="false">
      <c r="B122" s="14"/>
      <c r="C122" s="14"/>
      <c r="D122" s="14"/>
      <c r="E122" s="14"/>
      <c r="F122" s="14"/>
      <c r="G122" s="48" t="s">
        <v>256</v>
      </c>
      <c r="H122" s="14"/>
      <c r="I122" s="134" t="n">
        <v>10017.62</v>
      </c>
      <c r="J122" s="8"/>
      <c r="K122" s="134" t="n">
        <v>9787.4</v>
      </c>
      <c r="L122" s="8"/>
      <c r="M122" s="134" t="n">
        <v>230.22</v>
      </c>
      <c r="N122" s="8"/>
      <c r="O122" s="150" t="n">
        <v>1.02352</v>
      </c>
    </row>
    <row r="123" customFormat="false" ht="15" hidden="false" customHeight="false" outlineLevel="0" collapsed="false">
      <c r="B123" s="14"/>
      <c r="C123" s="14"/>
      <c r="D123" s="14"/>
      <c r="E123" s="14"/>
      <c r="F123" s="14"/>
      <c r="G123" s="48" t="s">
        <v>257</v>
      </c>
      <c r="H123" s="14"/>
      <c r="I123" s="134" t="n">
        <v>51493.67</v>
      </c>
      <c r="J123" s="8"/>
      <c r="K123" s="134" t="n">
        <v>44069.1</v>
      </c>
      <c r="L123" s="8"/>
      <c r="M123" s="134" t="n">
        <v>7424.57</v>
      </c>
      <c r="N123" s="8"/>
      <c r="O123" s="150" t="n">
        <v>1.16848</v>
      </c>
    </row>
    <row r="124" customFormat="false" ht="15" hidden="false" customHeight="false" outlineLevel="0" collapsed="false">
      <c r="B124" s="14"/>
      <c r="C124" s="14"/>
      <c r="D124" s="14"/>
      <c r="E124" s="14"/>
      <c r="F124" s="14"/>
      <c r="G124" s="48" t="s">
        <v>258</v>
      </c>
      <c r="H124" s="14"/>
      <c r="I124" s="134" t="n">
        <v>651.81</v>
      </c>
      <c r="J124" s="8"/>
      <c r="K124" s="134" t="n">
        <v>273.6</v>
      </c>
      <c r="L124" s="8"/>
      <c r="M124" s="134" t="n">
        <v>378.21</v>
      </c>
      <c r="N124" s="8"/>
      <c r="O124" s="150" t="n">
        <v>2.38235</v>
      </c>
    </row>
    <row r="125" customFormat="false" ht="15" hidden="false" customHeight="false" outlineLevel="0" collapsed="false">
      <c r="B125" s="14"/>
      <c r="C125" s="14"/>
      <c r="D125" s="14"/>
      <c r="E125" s="14"/>
      <c r="F125" s="14"/>
      <c r="G125" s="48" t="s">
        <v>260</v>
      </c>
      <c r="H125" s="14"/>
      <c r="I125" s="134" t="n">
        <v>1522.8</v>
      </c>
      <c r="J125" s="8"/>
      <c r="K125" s="134" t="n">
        <v>1610.92</v>
      </c>
      <c r="L125" s="8"/>
      <c r="M125" s="134" t="n">
        <v>-88.12</v>
      </c>
      <c r="N125" s="8"/>
      <c r="O125" s="150" t="n">
        <v>0.9453</v>
      </c>
    </row>
    <row r="126" customFormat="false" ht="15" hidden="false" customHeight="false" outlineLevel="0" collapsed="false">
      <c r="B126" s="14"/>
      <c r="C126" s="14"/>
      <c r="D126" s="14"/>
      <c r="E126" s="14"/>
      <c r="F126" s="14"/>
      <c r="G126" s="48" t="s">
        <v>261</v>
      </c>
      <c r="H126" s="14"/>
      <c r="I126" s="134" t="n">
        <v>2050</v>
      </c>
      <c r="J126" s="8"/>
      <c r="K126" s="134" t="n">
        <v>4000</v>
      </c>
      <c r="L126" s="8"/>
      <c r="M126" s="134" t="n">
        <v>-1950</v>
      </c>
      <c r="N126" s="8"/>
      <c r="O126" s="150" t="n">
        <v>0.5125</v>
      </c>
    </row>
    <row r="127" customFormat="false" ht="15" hidden="false" customHeight="false" outlineLevel="0" collapsed="false">
      <c r="B127" s="14"/>
      <c r="C127" s="14"/>
      <c r="D127" s="14"/>
      <c r="E127" s="14"/>
      <c r="F127" s="14"/>
      <c r="G127" s="48" t="s">
        <v>263</v>
      </c>
      <c r="H127" s="14"/>
      <c r="I127" s="8"/>
      <c r="J127" s="8"/>
      <c r="K127" s="8"/>
      <c r="L127" s="8"/>
      <c r="M127" s="8"/>
      <c r="N127" s="8"/>
      <c r="O127" s="8"/>
    </row>
    <row r="128" customFormat="false" ht="15" hidden="false" customHeight="false" outlineLevel="0" collapsed="false">
      <c r="B128" s="14"/>
      <c r="C128" s="14"/>
      <c r="D128" s="14"/>
      <c r="E128" s="14"/>
      <c r="F128" s="14"/>
      <c r="G128" s="14"/>
      <c r="H128" s="48" t="s">
        <v>264</v>
      </c>
      <c r="I128" s="134" t="n">
        <v>8625</v>
      </c>
      <c r="J128" s="8"/>
      <c r="K128" s="134" t="n">
        <v>11670</v>
      </c>
      <c r="L128" s="8"/>
      <c r="M128" s="134" t="n">
        <v>-3045</v>
      </c>
      <c r="N128" s="8"/>
      <c r="O128" s="150" t="n">
        <v>0.73907</v>
      </c>
    </row>
    <row r="129" customFormat="false" ht="15" hidden="false" customHeight="false" outlineLevel="0" collapsed="false">
      <c r="B129" s="14"/>
      <c r="C129" s="14"/>
      <c r="D129" s="14"/>
      <c r="E129" s="14"/>
      <c r="F129" s="14"/>
      <c r="G129" s="14"/>
      <c r="H129" s="48" t="s">
        <v>266</v>
      </c>
      <c r="I129" s="134" t="n">
        <v>14968</v>
      </c>
      <c r="J129" s="8"/>
      <c r="K129" s="134" t="n">
        <v>2500</v>
      </c>
      <c r="L129" s="8"/>
      <c r="M129" s="134" t="n">
        <v>12468</v>
      </c>
      <c r="N129" s="8"/>
      <c r="O129" s="150" t="n">
        <v>5.9872</v>
      </c>
    </row>
    <row r="130" customFormat="false" ht="15" hidden="false" customHeight="false" outlineLevel="0" collapsed="false">
      <c r="B130" s="14"/>
      <c r="C130" s="14"/>
      <c r="D130" s="14"/>
      <c r="E130" s="14"/>
      <c r="F130" s="14"/>
      <c r="G130" s="14"/>
      <c r="H130" s="48" t="s">
        <v>268</v>
      </c>
      <c r="I130" s="134" t="n">
        <v>1625</v>
      </c>
      <c r="J130" s="8"/>
      <c r="K130" s="134" t="n">
        <v>1000</v>
      </c>
      <c r="L130" s="8"/>
      <c r="M130" s="134" t="n">
        <v>625</v>
      </c>
      <c r="N130" s="8"/>
      <c r="O130" s="150" t="n">
        <v>1.625</v>
      </c>
    </row>
    <row r="131" customFormat="false" ht="15" hidden="false" customHeight="false" outlineLevel="0" collapsed="false">
      <c r="B131" s="14"/>
      <c r="C131" s="14"/>
      <c r="D131" s="14"/>
      <c r="E131" s="14"/>
      <c r="F131" s="14"/>
      <c r="G131" s="14"/>
      <c r="H131" s="48" t="s">
        <v>270</v>
      </c>
      <c r="I131" s="134" t="n">
        <v>21413.33</v>
      </c>
      <c r="J131" s="8"/>
      <c r="K131" s="134" t="n">
        <v>1152.16</v>
      </c>
      <c r="L131" s="8"/>
      <c r="M131" s="134" t="n">
        <v>20261.17</v>
      </c>
      <c r="N131" s="8"/>
      <c r="O131" s="150" t="n">
        <v>18.58538</v>
      </c>
    </row>
    <row r="132" customFormat="false" ht="15" hidden="false" customHeight="false" outlineLevel="0" collapsed="false">
      <c r="B132" s="14"/>
      <c r="C132" s="14"/>
      <c r="D132" s="14"/>
      <c r="E132" s="14"/>
      <c r="F132" s="14"/>
      <c r="G132" s="14"/>
      <c r="H132" s="48" t="s">
        <v>272</v>
      </c>
      <c r="I132" s="134" t="n">
        <v>58508.53</v>
      </c>
      <c r="J132" s="8"/>
      <c r="K132" s="134" t="n">
        <v>58100</v>
      </c>
      <c r="L132" s="8"/>
      <c r="M132" s="134" t="n">
        <v>408.53</v>
      </c>
      <c r="N132" s="8"/>
      <c r="O132" s="150" t="n">
        <v>1.00703</v>
      </c>
    </row>
    <row r="133" customFormat="false" ht="15.75" hidden="false" customHeight="false" outlineLevel="0" collapsed="false">
      <c r="B133" s="14"/>
      <c r="C133" s="14"/>
      <c r="D133" s="14"/>
      <c r="E133" s="14"/>
      <c r="F133" s="14"/>
      <c r="G133" s="14"/>
      <c r="H133" s="48" t="s">
        <v>274</v>
      </c>
      <c r="I133" s="135" t="n">
        <v>1219</v>
      </c>
      <c r="J133" s="8"/>
      <c r="K133" s="135" t="n">
        <v>54</v>
      </c>
      <c r="L133" s="8"/>
      <c r="M133" s="135" t="n">
        <v>1165</v>
      </c>
      <c r="N133" s="8"/>
      <c r="O133" s="151" t="n">
        <v>22.57407</v>
      </c>
    </row>
    <row r="134" customFormat="false" ht="15" hidden="false" customHeight="false" outlineLevel="0" collapsed="false">
      <c r="B134" s="14"/>
      <c r="C134" s="14"/>
      <c r="D134" s="14"/>
      <c r="E134" s="14"/>
      <c r="F134" s="14"/>
      <c r="G134" s="48" t="s">
        <v>275</v>
      </c>
      <c r="H134" s="14"/>
      <c r="I134" s="134" t="n">
        <v>106358.86</v>
      </c>
      <c r="J134" s="8"/>
      <c r="K134" s="134" t="n">
        <v>74476.16</v>
      </c>
      <c r="L134" s="8"/>
      <c r="M134" s="134" t="n">
        <v>31882.7</v>
      </c>
      <c r="N134" s="8"/>
      <c r="O134" s="150" t="n">
        <v>1.42809</v>
      </c>
    </row>
    <row r="135" customFormat="false" ht="15" hidden="false" customHeight="false" outlineLevel="0" collapsed="false">
      <c r="B135" s="14"/>
      <c r="C135" s="14"/>
      <c r="D135" s="14"/>
      <c r="E135" s="14"/>
      <c r="F135" s="14"/>
      <c r="G135" s="48" t="s">
        <v>276</v>
      </c>
      <c r="H135" s="14"/>
      <c r="I135" s="8"/>
      <c r="J135" s="8"/>
      <c r="K135" s="8"/>
      <c r="L135" s="8"/>
      <c r="M135" s="8"/>
      <c r="N135" s="8"/>
      <c r="O135" s="8"/>
    </row>
    <row r="136" customFormat="false" ht="15.75" hidden="false" customHeight="false" outlineLevel="0" collapsed="false">
      <c r="B136" s="14"/>
      <c r="C136" s="14"/>
      <c r="D136" s="14"/>
      <c r="E136" s="14"/>
      <c r="F136" s="14"/>
      <c r="G136" s="14"/>
      <c r="H136" s="48" t="s">
        <v>277</v>
      </c>
      <c r="I136" s="135" t="n">
        <v>7393.97</v>
      </c>
      <c r="J136" s="8"/>
      <c r="K136" s="135" t="n">
        <v>4990.16</v>
      </c>
      <c r="L136" s="8"/>
      <c r="M136" s="135" t="n">
        <v>2403.81</v>
      </c>
      <c r="N136" s="8"/>
      <c r="O136" s="151" t="n">
        <v>1.48171</v>
      </c>
    </row>
    <row r="137" customFormat="false" ht="15" hidden="false" customHeight="false" outlineLevel="0" collapsed="false">
      <c r="B137" s="14"/>
      <c r="C137" s="14"/>
      <c r="D137" s="14"/>
      <c r="E137" s="14"/>
      <c r="F137" s="14"/>
      <c r="G137" s="48" t="s">
        <v>279</v>
      </c>
      <c r="H137" s="14"/>
      <c r="I137" s="134" t="n">
        <v>7393.97</v>
      </c>
      <c r="J137" s="8"/>
      <c r="K137" s="134" t="n">
        <v>4990.16</v>
      </c>
      <c r="L137" s="8"/>
      <c r="M137" s="134" t="n">
        <v>2403.81</v>
      </c>
      <c r="N137" s="8"/>
      <c r="O137" s="150" t="n">
        <v>1.48171</v>
      </c>
    </row>
    <row r="138" customFormat="false" ht="15" hidden="false" customHeight="false" outlineLevel="0" collapsed="false">
      <c r="B138" s="14"/>
      <c r="C138" s="14"/>
      <c r="D138" s="14"/>
      <c r="E138" s="14"/>
      <c r="F138" s="14"/>
      <c r="G138" s="48" t="s">
        <v>280</v>
      </c>
      <c r="H138" s="14"/>
      <c r="I138" s="8"/>
      <c r="J138" s="8"/>
      <c r="K138" s="8"/>
      <c r="L138" s="8"/>
      <c r="M138" s="8"/>
      <c r="N138" s="8"/>
      <c r="O138" s="8"/>
    </row>
    <row r="139" customFormat="false" ht="15" hidden="false" customHeight="false" outlineLevel="0" collapsed="false">
      <c r="B139" s="14"/>
      <c r="C139" s="14"/>
      <c r="D139" s="14"/>
      <c r="E139" s="14"/>
      <c r="F139" s="14"/>
      <c r="G139" s="14"/>
      <c r="H139" s="48" t="s">
        <v>281</v>
      </c>
      <c r="I139" s="134" t="n">
        <v>965.69</v>
      </c>
      <c r="J139" s="8"/>
      <c r="K139" s="134" t="n">
        <v>6410.17</v>
      </c>
      <c r="L139" s="8"/>
      <c r="M139" s="134" t="n">
        <v>-5444.48</v>
      </c>
      <c r="N139" s="8"/>
      <c r="O139" s="150" t="n">
        <v>0.15065</v>
      </c>
    </row>
    <row r="140" customFormat="false" ht="15" hidden="false" customHeight="false" outlineLevel="0" collapsed="false">
      <c r="B140" s="14"/>
      <c r="C140" s="14"/>
      <c r="D140" s="14"/>
      <c r="E140" s="14"/>
      <c r="F140" s="14"/>
      <c r="G140" s="14"/>
      <c r="H140" s="48" t="s">
        <v>282</v>
      </c>
      <c r="I140" s="134" t="n">
        <v>1136.81</v>
      </c>
      <c r="J140" s="8"/>
      <c r="K140" s="134" t="n">
        <v>811.64</v>
      </c>
      <c r="L140" s="8"/>
      <c r="M140" s="134" t="n">
        <v>325.17</v>
      </c>
      <c r="N140" s="8"/>
      <c r="O140" s="150" t="n">
        <v>1.40063</v>
      </c>
    </row>
    <row r="141" customFormat="false" ht="15" hidden="false" customHeight="false" outlineLevel="0" collapsed="false">
      <c r="B141" s="14"/>
      <c r="C141" s="14"/>
      <c r="D141" s="14"/>
      <c r="E141" s="14"/>
      <c r="F141" s="14"/>
      <c r="G141" s="14"/>
      <c r="H141" s="48" t="s">
        <v>284</v>
      </c>
      <c r="I141" s="134" t="n">
        <v>522.4</v>
      </c>
      <c r="J141" s="8"/>
      <c r="K141" s="134" t="n">
        <v>190.19</v>
      </c>
      <c r="L141" s="8"/>
      <c r="M141" s="134" t="n">
        <v>332.21</v>
      </c>
      <c r="N141" s="8"/>
      <c r="O141" s="150" t="n">
        <v>2.74673</v>
      </c>
    </row>
    <row r="142" customFormat="false" ht="15" hidden="false" customHeight="false" outlineLevel="0" collapsed="false">
      <c r="B142" s="14"/>
      <c r="C142" s="14"/>
      <c r="D142" s="14"/>
      <c r="E142" s="14"/>
      <c r="F142" s="14"/>
      <c r="G142" s="14"/>
      <c r="H142" s="48" t="s">
        <v>285</v>
      </c>
      <c r="I142" s="134" t="n">
        <v>0</v>
      </c>
      <c r="J142" s="8"/>
      <c r="K142" s="134" t="n">
        <v>162</v>
      </c>
      <c r="L142" s="8"/>
      <c r="M142" s="134" t="n">
        <v>-162</v>
      </c>
      <c r="N142" s="8"/>
      <c r="O142" s="150" t="n">
        <v>0</v>
      </c>
    </row>
    <row r="143" customFormat="false" ht="15.75" hidden="false" customHeight="false" outlineLevel="0" collapsed="false">
      <c r="B143" s="14"/>
      <c r="C143" s="14"/>
      <c r="D143" s="14"/>
      <c r="E143" s="14"/>
      <c r="F143" s="14"/>
      <c r="G143" s="14"/>
      <c r="H143" s="48" t="s">
        <v>286</v>
      </c>
      <c r="I143" s="135" t="n">
        <v>226.84</v>
      </c>
      <c r="J143" s="8"/>
      <c r="K143" s="135" t="n">
        <v>306.86</v>
      </c>
      <c r="L143" s="8"/>
      <c r="M143" s="135" t="n">
        <v>-80.02</v>
      </c>
      <c r="N143" s="8"/>
      <c r="O143" s="151" t="n">
        <v>0.73923</v>
      </c>
    </row>
    <row r="144" customFormat="false" ht="15" hidden="false" customHeight="false" outlineLevel="0" collapsed="false">
      <c r="B144" s="14"/>
      <c r="C144" s="14"/>
      <c r="D144" s="14"/>
      <c r="E144" s="14"/>
      <c r="F144" s="14"/>
      <c r="G144" s="48" t="s">
        <v>288</v>
      </c>
      <c r="H144" s="14"/>
      <c r="I144" s="134" t="n">
        <v>2851.74</v>
      </c>
      <c r="J144" s="8"/>
      <c r="K144" s="134" t="n">
        <v>7880.86</v>
      </c>
      <c r="L144" s="8"/>
      <c r="M144" s="134" t="n">
        <v>-5029.12</v>
      </c>
      <c r="N144" s="8"/>
      <c r="O144" s="150" t="n">
        <v>0.36186</v>
      </c>
    </row>
    <row r="145" customFormat="false" ht="15" hidden="false" customHeight="false" outlineLevel="0" collapsed="false">
      <c r="B145" s="14"/>
      <c r="C145" s="14"/>
      <c r="D145" s="14"/>
      <c r="E145" s="14"/>
      <c r="F145" s="14"/>
      <c r="G145" s="48" t="s">
        <v>289</v>
      </c>
      <c r="H145" s="14"/>
      <c r="I145" s="134" t="n">
        <v>4253.17</v>
      </c>
      <c r="J145" s="8"/>
      <c r="K145" s="134" t="n">
        <v>4042.61</v>
      </c>
      <c r="L145" s="8"/>
      <c r="M145" s="134" t="n">
        <v>210.56</v>
      </c>
      <c r="N145" s="8"/>
      <c r="O145" s="150" t="n">
        <v>1.05209</v>
      </c>
    </row>
    <row r="146" customFormat="false" ht="15" hidden="false" customHeight="false" outlineLevel="0" collapsed="false">
      <c r="B146" s="14"/>
      <c r="C146" s="14"/>
      <c r="D146" s="14"/>
      <c r="E146" s="14"/>
      <c r="F146" s="14"/>
      <c r="G146" s="48" t="s">
        <v>290</v>
      </c>
      <c r="H146" s="14"/>
      <c r="I146" s="134" t="n">
        <v>129.88</v>
      </c>
      <c r="J146" s="8"/>
      <c r="K146" s="134" t="n">
        <v>1323</v>
      </c>
      <c r="L146" s="8"/>
      <c r="M146" s="134" t="n">
        <v>-1193.12</v>
      </c>
      <c r="N146" s="8"/>
      <c r="O146" s="150" t="n">
        <v>0.09817</v>
      </c>
    </row>
    <row r="147" customFormat="false" ht="15" hidden="false" customHeight="false" outlineLevel="0" collapsed="false">
      <c r="B147" s="14"/>
      <c r="C147" s="14"/>
      <c r="D147" s="14"/>
      <c r="E147" s="14"/>
      <c r="F147" s="14"/>
      <c r="G147" s="48" t="s">
        <v>291</v>
      </c>
      <c r="H147" s="14"/>
      <c r="I147" s="134" t="n">
        <v>2344</v>
      </c>
      <c r="J147" s="8"/>
      <c r="K147" s="134" t="n">
        <v>3412.8</v>
      </c>
      <c r="L147" s="8"/>
      <c r="M147" s="134" t="n">
        <v>-1068.8</v>
      </c>
      <c r="N147" s="8"/>
      <c r="O147" s="150" t="n">
        <v>0.68683</v>
      </c>
    </row>
    <row r="148" customFormat="false" ht="15" hidden="false" customHeight="false" outlineLevel="0" collapsed="false">
      <c r="B148" s="14"/>
      <c r="C148" s="14"/>
      <c r="D148" s="14"/>
      <c r="E148" s="14"/>
      <c r="F148" s="14"/>
      <c r="G148" s="48" t="s">
        <v>292</v>
      </c>
      <c r="H148" s="14"/>
      <c r="I148" s="8"/>
      <c r="J148" s="8"/>
      <c r="K148" s="8"/>
      <c r="L148" s="8"/>
      <c r="M148" s="8"/>
      <c r="N148" s="8"/>
      <c r="O148" s="8"/>
    </row>
    <row r="149" customFormat="false" ht="15" hidden="false" customHeight="false" outlineLevel="0" collapsed="false">
      <c r="B149" s="14"/>
      <c r="C149" s="14"/>
      <c r="D149" s="14"/>
      <c r="E149" s="14"/>
      <c r="F149" s="14"/>
      <c r="G149" s="14"/>
      <c r="H149" s="48" t="s">
        <v>293</v>
      </c>
      <c r="I149" s="134" t="n">
        <v>320.5</v>
      </c>
      <c r="J149" s="8"/>
      <c r="K149" s="134" t="n">
        <v>613.12</v>
      </c>
      <c r="L149" s="8"/>
      <c r="M149" s="134" t="n">
        <v>-292.62</v>
      </c>
      <c r="N149" s="8"/>
      <c r="O149" s="150" t="n">
        <v>0.52274</v>
      </c>
    </row>
    <row r="150" customFormat="false" ht="15.75" hidden="false" customHeight="false" outlineLevel="0" collapsed="false">
      <c r="B150" s="14"/>
      <c r="C150" s="14"/>
      <c r="D150" s="14"/>
      <c r="E150" s="14"/>
      <c r="F150" s="14"/>
      <c r="G150" s="14"/>
      <c r="H150" s="48" t="s">
        <v>294</v>
      </c>
      <c r="I150" s="135" t="n">
        <v>37144.42</v>
      </c>
      <c r="J150" s="8"/>
      <c r="K150" s="135" t="n">
        <v>39534.32</v>
      </c>
      <c r="L150" s="8"/>
      <c r="M150" s="135" t="n">
        <v>-2389.9</v>
      </c>
      <c r="N150" s="8"/>
      <c r="O150" s="151" t="n">
        <v>0.93955</v>
      </c>
    </row>
    <row r="151" customFormat="false" ht="15" hidden="false" customHeight="false" outlineLevel="0" collapsed="false">
      <c r="B151" s="14"/>
      <c r="C151" s="14"/>
      <c r="D151" s="14"/>
      <c r="E151" s="14"/>
      <c r="F151" s="14"/>
      <c r="G151" s="48" t="s">
        <v>296</v>
      </c>
      <c r="H151" s="14"/>
      <c r="I151" s="134" t="n">
        <v>37464.92</v>
      </c>
      <c r="J151" s="8"/>
      <c r="K151" s="134" t="n">
        <v>40147.44</v>
      </c>
      <c r="L151" s="8"/>
      <c r="M151" s="134" t="n">
        <v>-2682.52</v>
      </c>
      <c r="N151" s="8"/>
      <c r="O151" s="150" t="n">
        <v>0.93318</v>
      </c>
    </row>
    <row r="152" customFormat="false" ht="15" hidden="false" customHeight="false" outlineLevel="0" collapsed="false">
      <c r="B152" s="14"/>
      <c r="C152" s="14"/>
      <c r="D152" s="14"/>
      <c r="E152" s="14"/>
      <c r="F152" s="14"/>
      <c r="G152" s="48" t="s">
        <v>297</v>
      </c>
      <c r="H152" s="14"/>
      <c r="I152" s="134" t="n">
        <v>297.81</v>
      </c>
      <c r="J152" s="8"/>
      <c r="K152" s="134" t="n">
        <v>576</v>
      </c>
      <c r="L152" s="8"/>
      <c r="M152" s="134" t="n">
        <v>-278.19</v>
      </c>
      <c r="N152" s="8"/>
      <c r="O152" s="150" t="n">
        <v>0.51703</v>
      </c>
    </row>
    <row r="153" customFormat="false" ht="15" hidden="false" customHeight="false" outlineLevel="0" collapsed="false">
      <c r="B153" s="14"/>
      <c r="C153" s="14"/>
      <c r="D153" s="14"/>
      <c r="E153" s="14"/>
      <c r="F153" s="14"/>
      <c r="G153" s="48" t="s">
        <v>298</v>
      </c>
      <c r="H153" s="14"/>
      <c r="I153" s="134" t="n">
        <v>17613.92</v>
      </c>
      <c r="J153" s="8"/>
      <c r="K153" s="134" t="n">
        <v>20643.84</v>
      </c>
      <c r="L153" s="8"/>
      <c r="M153" s="134" t="n">
        <v>-3029.92</v>
      </c>
      <c r="N153" s="8"/>
      <c r="O153" s="150" t="n">
        <v>0.85323</v>
      </c>
    </row>
    <row r="154" customFormat="false" ht="15" hidden="false" customHeight="false" outlineLevel="0" collapsed="false">
      <c r="B154" s="14"/>
      <c r="C154" s="14"/>
      <c r="D154" s="14"/>
      <c r="E154" s="14"/>
      <c r="F154" s="14"/>
      <c r="G154" s="48" t="s">
        <v>300</v>
      </c>
      <c r="H154" s="14"/>
      <c r="I154" s="134" t="n">
        <v>2557.74</v>
      </c>
      <c r="J154" s="8"/>
      <c r="K154" s="134" t="n">
        <v>4380.84</v>
      </c>
      <c r="L154" s="8"/>
      <c r="M154" s="134" t="n">
        <v>-1823.1</v>
      </c>
      <c r="N154" s="8"/>
      <c r="O154" s="150" t="n">
        <v>0.58385</v>
      </c>
    </row>
    <row r="155" customFormat="false" ht="15" hidden="false" customHeight="false" outlineLevel="0" collapsed="false">
      <c r="B155" s="14"/>
      <c r="C155" s="14"/>
      <c r="D155" s="14"/>
      <c r="E155" s="14"/>
      <c r="F155" s="14"/>
      <c r="G155" s="48" t="s">
        <v>302</v>
      </c>
      <c r="H155" s="14"/>
      <c r="I155" s="134" t="n">
        <v>4332.57</v>
      </c>
      <c r="J155" s="8"/>
      <c r="K155" s="134" t="n">
        <v>2482.52</v>
      </c>
      <c r="L155" s="8"/>
      <c r="M155" s="134" t="n">
        <v>1850.05</v>
      </c>
      <c r="N155" s="8"/>
      <c r="O155" s="150" t="n">
        <v>1.74523</v>
      </c>
    </row>
    <row r="156" customFormat="false" ht="15" hidden="false" customHeight="false" outlineLevel="0" collapsed="false">
      <c r="B156" s="14"/>
      <c r="C156" s="14"/>
      <c r="D156" s="14"/>
      <c r="E156" s="14"/>
      <c r="F156" s="14"/>
      <c r="G156" s="48" t="s">
        <v>304</v>
      </c>
      <c r="H156" s="14"/>
      <c r="I156" s="134" t="n">
        <v>1500</v>
      </c>
      <c r="J156" s="8"/>
      <c r="K156" s="134" t="n">
        <v>7276.2</v>
      </c>
      <c r="L156" s="8"/>
      <c r="M156" s="134" t="n">
        <v>-5776.2</v>
      </c>
      <c r="N156" s="8"/>
      <c r="O156" s="150" t="n">
        <v>0.20615</v>
      </c>
    </row>
    <row r="157" customFormat="false" ht="15" hidden="false" customHeight="false" outlineLevel="0" collapsed="false">
      <c r="B157" s="14"/>
      <c r="C157" s="14"/>
      <c r="D157" s="14"/>
      <c r="E157" s="14"/>
      <c r="F157" s="14"/>
      <c r="G157" s="48" t="s">
        <v>305</v>
      </c>
      <c r="H157" s="14"/>
      <c r="I157" s="134" t="n">
        <v>13900.53</v>
      </c>
      <c r="J157" s="8"/>
      <c r="K157" s="134" t="n">
        <v>16443.01</v>
      </c>
      <c r="L157" s="8"/>
      <c r="M157" s="134" t="n">
        <v>-2542.48</v>
      </c>
      <c r="N157" s="8"/>
      <c r="O157" s="150" t="n">
        <v>0.84538</v>
      </c>
    </row>
    <row r="158" customFormat="false" ht="15.75" hidden="false" customHeight="false" outlineLevel="0" collapsed="false">
      <c r="B158" s="14"/>
      <c r="C158" s="14"/>
      <c r="D158" s="14"/>
      <c r="E158" s="14"/>
      <c r="F158" s="14"/>
      <c r="G158" s="48" t="s">
        <v>307</v>
      </c>
      <c r="H158" s="14"/>
      <c r="I158" s="135" t="n">
        <v>7843.9</v>
      </c>
      <c r="J158" s="8"/>
      <c r="K158" s="135" t="n">
        <v>1098.24</v>
      </c>
      <c r="L158" s="8"/>
      <c r="M158" s="135" t="n">
        <v>6745.66</v>
      </c>
      <c r="N158" s="8"/>
      <c r="O158" s="151" t="n">
        <v>7.14225</v>
      </c>
    </row>
    <row r="159" customFormat="false" ht="15" hidden="false" customHeight="false" outlineLevel="0" collapsed="false">
      <c r="B159" s="14"/>
      <c r="C159" s="14"/>
      <c r="D159" s="14"/>
      <c r="E159" s="14"/>
      <c r="F159" s="48" t="s">
        <v>309</v>
      </c>
      <c r="G159" s="14"/>
      <c r="H159" s="14"/>
      <c r="I159" s="134" t="n">
        <v>555230.79</v>
      </c>
      <c r="J159" s="8"/>
      <c r="K159" s="134" t="n">
        <v>541842.7</v>
      </c>
      <c r="L159" s="8"/>
      <c r="M159" s="134" t="n">
        <v>13388.09</v>
      </c>
      <c r="N159" s="8"/>
      <c r="O159" s="150" t="n">
        <v>1.02471</v>
      </c>
    </row>
    <row r="160" customFormat="false" ht="15" hidden="false" customHeight="false" outlineLevel="0" collapsed="false">
      <c r="B160" s="14"/>
      <c r="C160" s="14"/>
      <c r="D160" s="14"/>
      <c r="E160" s="14"/>
      <c r="F160" s="48" t="s">
        <v>310</v>
      </c>
      <c r="G160" s="14"/>
      <c r="H160" s="14"/>
      <c r="I160" s="8"/>
      <c r="J160" s="8"/>
      <c r="K160" s="8"/>
      <c r="L160" s="8"/>
      <c r="M160" s="8"/>
      <c r="N160" s="8"/>
      <c r="O160" s="8"/>
    </row>
    <row r="161" customFormat="false" ht="15" hidden="false" customHeight="false" outlineLevel="0" collapsed="false">
      <c r="B161" s="14"/>
      <c r="C161" s="14"/>
      <c r="D161" s="14"/>
      <c r="E161" s="14"/>
      <c r="F161" s="14"/>
      <c r="G161" s="48" t="s">
        <v>311</v>
      </c>
      <c r="H161" s="14"/>
      <c r="I161" s="134" t="n">
        <v>66350</v>
      </c>
      <c r="J161" s="8"/>
      <c r="K161" s="134" t="n">
        <v>66000</v>
      </c>
      <c r="L161" s="8"/>
      <c r="M161" s="134" t="n">
        <v>350</v>
      </c>
      <c r="N161" s="8"/>
      <c r="O161" s="150" t="n">
        <v>1.0053</v>
      </c>
    </row>
    <row r="162" customFormat="false" ht="15.75" hidden="false" customHeight="false" outlineLevel="0" collapsed="false">
      <c r="B162" s="14"/>
      <c r="C162" s="14"/>
      <c r="D162" s="14"/>
      <c r="E162" s="14"/>
      <c r="F162" s="14"/>
      <c r="G162" s="48" t="s">
        <v>312</v>
      </c>
      <c r="H162" s="14"/>
      <c r="I162" s="135" t="n">
        <v>7200</v>
      </c>
      <c r="J162" s="8"/>
      <c r="K162" s="135" t="n">
        <v>52800</v>
      </c>
      <c r="L162" s="8"/>
      <c r="M162" s="135" t="n">
        <v>-45600</v>
      </c>
      <c r="N162" s="8"/>
      <c r="O162" s="151" t="n">
        <v>0.13636</v>
      </c>
    </row>
    <row r="163" customFormat="false" ht="15" hidden="false" customHeight="false" outlineLevel="0" collapsed="false">
      <c r="B163" s="14"/>
      <c r="C163" s="14"/>
      <c r="D163" s="14"/>
      <c r="E163" s="14"/>
      <c r="F163" s="48" t="s">
        <v>314</v>
      </c>
      <c r="G163" s="14"/>
      <c r="H163" s="14"/>
      <c r="I163" s="134" t="n">
        <v>73550</v>
      </c>
      <c r="J163" s="8"/>
      <c r="K163" s="134" t="n">
        <v>118800</v>
      </c>
      <c r="L163" s="8"/>
      <c r="M163" s="134" t="n">
        <v>-45250</v>
      </c>
      <c r="N163" s="8"/>
      <c r="O163" s="150" t="n">
        <v>0.61911</v>
      </c>
    </row>
    <row r="164" customFormat="false" ht="15" hidden="false" customHeight="false" outlineLevel="0" collapsed="false">
      <c r="B164" s="14"/>
      <c r="C164" s="14"/>
      <c r="D164" s="14"/>
      <c r="E164" s="14"/>
      <c r="F164" s="48" t="s">
        <v>315</v>
      </c>
      <c r="G164" s="14"/>
      <c r="H164" s="14"/>
      <c r="I164" s="8"/>
      <c r="J164" s="8"/>
      <c r="K164" s="8"/>
      <c r="L164" s="8"/>
      <c r="M164" s="8"/>
      <c r="N164" s="8"/>
      <c r="O164" s="8"/>
    </row>
    <row r="165" customFormat="false" ht="15" hidden="false" customHeight="false" outlineLevel="0" collapsed="false">
      <c r="B165" s="14"/>
      <c r="C165" s="14"/>
      <c r="D165" s="14"/>
      <c r="E165" s="14"/>
      <c r="F165" s="14"/>
      <c r="G165" s="48" t="s">
        <v>316</v>
      </c>
      <c r="H165" s="14"/>
      <c r="I165" s="134" t="n">
        <v>77884.71</v>
      </c>
      <c r="J165" s="8"/>
      <c r="K165" s="134" t="n">
        <v>109705.46</v>
      </c>
      <c r="L165" s="8"/>
      <c r="M165" s="134" t="n">
        <v>-31820.75</v>
      </c>
      <c r="N165" s="8"/>
      <c r="O165" s="150" t="n">
        <v>0.70994</v>
      </c>
    </row>
    <row r="166" customFormat="false" ht="15" hidden="false" customHeight="false" outlineLevel="0" collapsed="false">
      <c r="B166" s="14"/>
      <c r="C166" s="14"/>
      <c r="D166" s="14"/>
      <c r="E166" s="14"/>
      <c r="F166" s="14"/>
      <c r="G166" s="48" t="s">
        <v>318</v>
      </c>
      <c r="H166" s="14"/>
      <c r="I166" s="134" t="n">
        <v>75921.99</v>
      </c>
      <c r="J166" s="8"/>
      <c r="K166" s="134" t="n">
        <v>67144.34</v>
      </c>
      <c r="L166" s="8"/>
      <c r="M166" s="134" t="n">
        <v>8777.65</v>
      </c>
      <c r="N166" s="8"/>
      <c r="O166" s="150" t="n">
        <v>1.13073</v>
      </c>
    </row>
    <row r="167" customFormat="false" ht="15" hidden="false" customHeight="false" outlineLevel="0" collapsed="false">
      <c r="B167" s="14"/>
      <c r="C167" s="14"/>
      <c r="D167" s="14"/>
      <c r="E167" s="14"/>
      <c r="F167" s="14"/>
      <c r="G167" s="48" t="s">
        <v>320</v>
      </c>
      <c r="H167" s="14"/>
      <c r="I167" s="8"/>
      <c r="J167" s="8"/>
      <c r="K167" s="8"/>
      <c r="L167" s="8"/>
      <c r="M167" s="8"/>
      <c r="N167" s="8"/>
      <c r="O167" s="8"/>
    </row>
    <row r="168" customFormat="false" ht="15" hidden="false" customHeight="false" outlineLevel="0" collapsed="false">
      <c r="B168" s="14"/>
      <c r="C168" s="14"/>
      <c r="D168" s="14"/>
      <c r="E168" s="14"/>
      <c r="F168" s="14"/>
      <c r="G168" s="14"/>
      <c r="H168" s="48" t="s">
        <v>321</v>
      </c>
      <c r="I168" s="134" t="n">
        <v>240</v>
      </c>
      <c r="J168" s="8"/>
      <c r="K168" s="134" t="n">
        <v>7966.08</v>
      </c>
      <c r="L168" s="8"/>
      <c r="M168" s="134" t="n">
        <v>-7726.08</v>
      </c>
      <c r="N168" s="8"/>
      <c r="O168" s="150" t="n">
        <v>0.03013</v>
      </c>
    </row>
    <row r="169" customFormat="false" ht="15.75" hidden="false" customHeight="false" outlineLevel="0" collapsed="false">
      <c r="B169" s="14"/>
      <c r="C169" s="14"/>
      <c r="D169" s="14"/>
      <c r="E169" s="14"/>
      <c r="F169" s="14"/>
      <c r="G169" s="14"/>
      <c r="H169" s="48" t="s">
        <v>322</v>
      </c>
      <c r="I169" s="135" t="n">
        <v>2040</v>
      </c>
      <c r="J169" s="8"/>
      <c r="K169" s="135" t="n">
        <v>2135.74</v>
      </c>
      <c r="L169" s="8"/>
      <c r="M169" s="135" t="n">
        <v>-95.74</v>
      </c>
      <c r="N169" s="8"/>
      <c r="O169" s="151" t="n">
        <v>0.95517</v>
      </c>
    </row>
    <row r="170" customFormat="false" ht="15" hidden="false" customHeight="false" outlineLevel="0" collapsed="false">
      <c r="B170" s="14"/>
      <c r="C170" s="14"/>
      <c r="D170" s="14"/>
      <c r="E170" s="14"/>
      <c r="F170" s="14"/>
      <c r="G170" s="48" t="s">
        <v>324</v>
      </c>
      <c r="H170" s="14"/>
      <c r="I170" s="134" t="n">
        <v>2280</v>
      </c>
      <c r="J170" s="8"/>
      <c r="K170" s="134" t="n">
        <v>10101.82</v>
      </c>
      <c r="L170" s="8"/>
      <c r="M170" s="134" t="n">
        <v>-7821.82</v>
      </c>
      <c r="N170" s="8"/>
      <c r="O170" s="150" t="n">
        <v>0.2257</v>
      </c>
    </row>
    <row r="171" customFormat="false" ht="15" hidden="false" customHeight="false" outlineLevel="0" collapsed="false">
      <c r="B171" s="14"/>
      <c r="C171" s="14"/>
      <c r="D171" s="14"/>
      <c r="E171" s="14"/>
      <c r="F171" s="14"/>
      <c r="G171" s="48" t="s">
        <v>325</v>
      </c>
      <c r="H171" s="14"/>
      <c r="I171" s="8"/>
      <c r="J171" s="8"/>
      <c r="K171" s="8"/>
      <c r="L171" s="8"/>
      <c r="M171" s="8"/>
      <c r="N171" s="8"/>
      <c r="O171" s="8"/>
    </row>
    <row r="172" customFormat="false" ht="15" hidden="false" customHeight="false" outlineLevel="0" collapsed="false">
      <c r="B172" s="14"/>
      <c r="C172" s="14"/>
      <c r="D172" s="14"/>
      <c r="E172" s="14"/>
      <c r="F172" s="14"/>
      <c r="G172" s="14"/>
      <c r="H172" s="48" t="s">
        <v>326</v>
      </c>
      <c r="I172" s="134" t="n">
        <v>0</v>
      </c>
      <c r="J172" s="8"/>
      <c r="K172" s="134" t="n">
        <v>0</v>
      </c>
      <c r="L172" s="8"/>
      <c r="M172" s="134" t="n">
        <v>0</v>
      </c>
      <c r="N172" s="8"/>
      <c r="O172" s="150" t="n">
        <v>0</v>
      </c>
    </row>
    <row r="173" customFormat="false" ht="15.75" hidden="false" customHeight="false" outlineLevel="0" collapsed="false">
      <c r="B173" s="14"/>
      <c r="C173" s="14"/>
      <c r="D173" s="14"/>
      <c r="E173" s="14"/>
      <c r="F173" s="14"/>
      <c r="G173" s="14"/>
      <c r="H173" s="48" t="s">
        <v>327</v>
      </c>
      <c r="I173" s="135" t="n">
        <v>310530</v>
      </c>
      <c r="J173" s="8"/>
      <c r="K173" s="135" t="n">
        <v>338778.76</v>
      </c>
      <c r="L173" s="8"/>
      <c r="M173" s="135" t="n">
        <v>-28248.76</v>
      </c>
      <c r="N173" s="8"/>
      <c r="O173" s="151" t="n">
        <v>0.91662</v>
      </c>
    </row>
    <row r="174" customFormat="false" ht="15" hidden="false" customHeight="false" outlineLevel="0" collapsed="false">
      <c r="B174" s="14"/>
      <c r="C174" s="14"/>
      <c r="D174" s="14"/>
      <c r="E174" s="14"/>
      <c r="F174" s="14"/>
      <c r="G174" s="48" t="s">
        <v>328</v>
      </c>
      <c r="H174" s="14"/>
      <c r="I174" s="134" t="n">
        <v>310530</v>
      </c>
      <c r="J174" s="8"/>
      <c r="K174" s="134" t="n">
        <v>338778.76</v>
      </c>
      <c r="L174" s="8"/>
      <c r="M174" s="134" t="n">
        <v>-28248.76</v>
      </c>
      <c r="N174" s="8"/>
      <c r="O174" s="150" t="n">
        <v>0.91662</v>
      </c>
    </row>
    <row r="175" customFormat="false" ht="15" hidden="false" customHeight="false" outlineLevel="0" collapsed="false">
      <c r="B175" s="14"/>
      <c r="C175" s="14"/>
      <c r="D175" s="14"/>
      <c r="E175" s="14"/>
      <c r="F175" s="14"/>
      <c r="G175" s="48" t="s">
        <v>329</v>
      </c>
      <c r="H175" s="14"/>
      <c r="I175" s="8"/>
      <c r="J175" s="8"/>
      <c r="K175" s="8"/>
      <c r="L175" s="8"/>
      <c r="M175" s="8"/>
      <c r="N175" s="8"/>
      <c r="O175" s="8"/>
    </row>
    <row r="176" customFormat="false" ht="15" hidden="false" customHeight="false" outlineLevel="0" collapsed="false">
      <c r="B176" s="14"/>
      <c r="C176" s="14"/>
      <c r="D176" s="14"/>
      <c r="E176" s="14"/>
      <c r="F176" s="14"/>
      <c r="G176" s="14"/>
      <c r="H176" s="48" t="s">
        <v>330</v>
      </c>
      <c r="I176" s="134" t="n">
        <v>0</v>
      </c>
      <c r="J176" s="8"/>
      <c r="K176" s="134" t="n">
        <v>7200</v>
      </c>
      <c r="L176" s="8"/>
      <c r="M176" s="134" t="n">
        <v>-7200</v>
      </c>
      <c r="N176" s="8"/>
      <c r="O176" s="150" t="n">
        <v>0</v>
      </c>
    </row>
    <row r="177" customFormat="false" ht="15" hidden="false" customHeight="false" outlineLevel="0" collapsed="false">
      <c r="B177" s="14"/>
      <c r="C177" s="14"/>
      <c r="D177" s="14"/>
      <c r="E177" s="14"/>
      <c r="F177" s="14"/>
      <c r="G177" s="14"/>
      <c r="H177" s="48" t="s">
        <v>331</v>
      </c>
      <c r="I177" s="134" t="n">
        <v>0</v>
      </c>
      <c r="J177" s="8"/>
      <c r="K177" s="134" t="n">
        <v>0</v>
      </c>
      <c r="L177" s="8"/>
      <c r="M177" s="134" t="n">
        <v>0</v>
      </c>
      <c r="N177" s="8"/>
      <c r="O177" s="150" t="n">
        <v>0</v>
      </c>
    </row>
    <row r="178" customFormat="false" ht="15.75" hidden="false" customHeight="false" outlineLevel="0" collapsed="false">
      <c r="B178" s="14"/>
      <c r="C178" s="14"/>
      <c r="D178" s="14"/>
      <c r="E178" s="14"/>
      <c r="F178" s="14"/>
      <c r="G178" s="14"/>
      <c r="H178" s="48" t="s">
        <v>332</v>
      </c>
      <c r="I178" s="135" t="n">
        <v>23014.36</v>
      </c>
      <c r="J178" s="8"/>
      <c r="K178" s="135" t="n">
        <v>11582.39</v>
      </c>
      <c r="L178" s="8"/>
      <c r="M178" s="135" t="n">
        <v>11431.97</v>
      </c>
      <c r="N178" s="8"/>
      <c r="O178" s="151" t="n">
        <v>1.98701</v>
      </c>
    </row>
    <row r="179" customFormat="false" ht="15" hidden="false" customHeight="false" outlineLevel="0" collapsed="false">
      <c r="B179" s="14"/>
      <c r="C179" s="14"/>
      <c r="D179" s="14"/>
      <c r="E179" s="14"/>
      <c r="F179" s="14"/>
      <c r="G179" s="48" t="s">
        <v>334</v>
      </c>
      <c r="H179" s="14"/>
      <c r="I179" s="134" t="n">
        <v>23014.36</v>
      </c>
      <c r="J179" s="8"/>
      <c r="K179" s="134" t="n">
        <v>18782.39</v>
      </c>
      <c r="L179" s="8"/>
      <c r="M179" s="134" t="n">
        <v>4231.97</v>
      </c>
      <c r="N179" s="8"/>
      <c r="O179" s="150" t="n">
        <v>1.22532</v>
      </c>
    </row>
    <row r="180" customFormat="false" ht="15" hidden="false" customHeight="false" outlineLevel="0" collapsed="false">
      <c r="B180" s="14"/>
      <c r="C180" s="14"/>
      <c r="D180" s="14"/>
      <c r="E180" s="14"/>
      <c r="F180" s="14"/>
      <c r="G180" s="48" t="s">
        <v>335</v>
      </c>
      <c r="H180" s="14"/>
      <c r="I180" s="134" t="n">
        <v>16655</v>
      </c>
      <c r="J180" s="8"/>
      <c r="K180" s="134" t="n">
        <v>19646.69</v>
      </c>
      <c r="L180" s="8"/>
      <c r="M180" s="134" t="n">
        <v>-2991.69</v>
      </c>
      <c r="N180" s="8"/>
      <c r="O180" s="150" t="n">
        <v>0.84773</v>
      </c>
    </row>
    <row r="181" customFormat="false" ht="15" hidden="false" customHeight="false" outlineLevel="0" collapsed="false">
      <c r="B181" s="14"/>
      <c r="C181" s="14"/>
      <c r="D181" s="14"/>
      <c r="E181" s="14"/>
      <c r="F181" s="14"/>
      <c r="G181" s="48" t="s">
        <v>336</v>
      </c>
      <c r="H181" s="14"/>
      <c r="I181" s="134" t="n">
        <v>12280.17</v>
      </c>
      <c r="J181" s="8"/>
      <c r="K181" s="134" t="n">
        <v>6862.85</v>
      </c>
      <c r="L181" s="8"/>
      <c r="M181" s="134" t="n">
        <v>5417.32</v>
      </c>
      <c r="N181" s="8"/>
      <c r="O181" s="150" t="n">
        <v>1.78937</v>
      </c>
    </row>
    <row r="182" customFormat="false" ht="15" hidden="false" customHeight="false" outlineLevel="0" collapsed="false">
      <c r="B182" s="14"/>
      <c r="C182" s="14"/>
      <c r="D182" s="14"/>
      <c r="E182" s="14"/>
      <c r="F182" s="14"/>
      <c r="G182" s="48" t="s">
        <v>338</v>
      </c>
      <c r="H182" s="14"/>
      <c r="I182" s="134" t="n">
        <v>11730.04</v>
      </c>
      <c r="J182" s="8"/>
      <c r="K182" s="134" t="n">
        <v>2688.52</v>
      </c>
      <c r="L182" s="8"/>
      <c r="M182" s="134" t="n">
        <v>9041.52</v>
      </c>
      <c r="N182" s="8"/>
      <c r="O182" s="150" t="n">
        <v>4.36301</v>
      </c>
    </row>
    <row r="183" customFormat="false" ht="15" hidden="false" customHeight="false" outlineLevel="0" collapsed="false">
      <c r="B183" s="14"/>
      <c r="C183" s="14"/>
      <c r="D183" s="14"/>
      <c r="E183" s="14"/>
      <c r="F183" s="14"/>
      <c r="G183" s="48" t="s">
        <v>339</v>
      </c>
      <c r="H183" s="14"/>
      <c r="I183" s="134" t="n">
        <v>0</v>
      </c>
      <c r="J183" s="8"/>
      <c r="K183" s="134" t="n">
        <v>22351.14</v>
      </c>
      <c r="L183" s="8"/>
      <c r="M183" s="134" t="n">
        <v>-22351.14</v>
      </c>
      <c r="N183" s="8"/>
      <c r="O183" s="150" t="n">
        <v>0</v>
      </c>
    </row>
    <row r="184" customFormat="false" ht="15.75" hidden="false" customHeight="false" outlineLevel="0" collapsed="false">
      <c r="B184" s="14"/>
      <c r="C184" s="14"/>
      <c r="D184" s="14"/>
      <c r="E184" s="14"/>
      <c r="F184" s="14"/>
      <c r="G184" s="48" t="s">
        <v>340</v>
      </c>
      <c r="H184" s="14"/>
      <c r="I184" s="135" t="n">
        <v>3830.27</v>
      </c>
      <c r="J184" s="8"/>
      <c r="K184" s="135" t="n">
        <v>2514.19</v>
      </c>
      <c r="L184" s="8"/>
      <c r="M184" s="135" t="n">
        <v>1316.08</v>
      </c>
      <c r="N184" s="8"/>
      <c r="O184" s="151" t="n">
        <v>1.52346</v>
      </c>
    </row>
    <row r="185" customFormat="false" ht="15" hidden="false" customHeight="false" outlineLevel="0" collapsed="false">
      <c r="B185" s="14"/>
      <c r="C185" s="14"/>
      <c r="D185" s="14"/>
      <c r="E185" s="14"/>
      <c r="F185" s="48" t="s">
        <v>342</v>
      </c>
      <c r="G185" s="14"/>
      <c r="H185" s="14"/>
      <c r="I185" s="134" t="n">
        <v>534126.54</v>
      </c>
      <c r="J185" s="8"/>
      <c r="K185" s="134" t="n">
        <v>598576.16</v>
      </c>
      <c r="L185" s="8"/>
      <c r="M185" s="134" t="n">
        <v>-64449.62</v>
      </c>
      <c r="N185" s="8"/>
      <c r="O185" s="150" t="n">
        <v>0.89233</v>
      </c>
    </row>
    <row r="186" customFormat="false" ht="15" hidden="false" customHeight="false" outlineLevel="0" collapsed="false">
      <c r="B186" s="14"/>
      <c r="C186" s="14"/>
      <c r="D186" s="14"/>
      <c r="E186" s="14"/>
      <c r="F186" s="48" t="s">
        <v>343</v>
      </c>
      <c r="G186" s="14"/>
      <c r="H186" s="14"/>
      <c r="I186" s="8"/>
      <c r="J186" s="8"/>
      <c r="K186" s="8"/>
      <c r="L186" s="8"/>
      <c r="M186" s="8"/>
      <c r="N186" s="8"/>
      <c r="O186" s="8"/>
    </row>
    <row r="187" customFormat="false" ht="15.75" hidden="false" customHeight="false" outlineLevel="0" collapsed="false">
      <c r="B187" s="14"/>
      <c r="C187" s="14"/>
      <c r="D187" s="14"/>
      <c r="E187" s="14"/>
      <c r="F187" s="14"/>
      <c r="G187" s="48" t="s">
        <v>344</v>
      </c>
      <c r="H187" s="14"/>
      <c r="I187" s="135" t="n">
        <v>0</v>
      </c>
      <c r="J187" s="8"/>
      <c r="K187" s="135" t="n">
        <v>3970.5</v>
      </c>
      <c r="L187" s="8"/>
      <c r="M187" s="135" t="n">
        <v>-3970.5</v>
      </c>
      <c r="N187" s="8"/>
      <c r="O187" s="151" t="n">
        <v>0</v>
      </c>
    </row>
    <row r="188" customFormat="false" ht="15" hidden="false" customHeight="false" outlineLevel="0" collapsed="false">
      <c r="B188" s="14"/>
      <c r="C188" s="14"/>
      <c r="D188" s="14"/>
      <c r="E188" s="14"/>
      <c r="F188" s="48" t="s">
        <v>345</v>
      </c>
      <c r="G188" s="14"/>
      <c r="H188" s="14"/>
      <c r="I188" s="134" t="n">
        <v>0</v>
      </c>
      <c r="J188" s="8"/>
      <c r="K188" s="134" t="n">
        <v>3970.5</v>
      </c>
      <c r="L188" s="8"/>
      <c r="M188" s="134" t="n">
        <v>-3970.5</v>
      </c>
      <c r="N188" s="8"/>
      <c r="O188" s="150" t="n">
        <v>0</v>
      </c>
    </row>
    <row r="189" customFormat="false" ht="15" hidden="false" customHeight="false" outlineLevel="0" collapsed="false">
      <c r="B189" s="14"/>
      <c r="C189" s="14"/>
      <c r="D189" s="14"/>
      <c r="E189" s="14"/>
      <c r="F189" s="48" t="s">
        <v>346</v>
      </c>
      <c r="G189" s="14"/>
      <c r="H189" s="14"/>
      <c r="I189" s="8"/>
      <c r="J189" s="8"/>
      <c r="K189" s="8"/>
      <c r="L189" s="8"/>
      <c r="M189" s="8"/>
      <c r="N189" s="8"/>
      <c r="O189" s="8"/>
    </row>
    <row r="190" customFormat="false" ht="15" hidden="false" customHeight="false" outlineLevel="0" collapsed="false">
      <c r="B190" s="14"/>
      <c r="C190" s="14"/>
      <c r="D190" s="14"/>
      <c r="E190" s="14"/>
      <c r="F190" s="14"/>
      <c r="G190" s="48" t="s">
        <v>347</v>
      </c>
      <c r="H190" s="14"/>
      <c r="I190" s="8"/>
      <c r="J190" s="8"/>
      <c r="K190" s="8"/>
      <c r="L190" s="8"/>
      <c r="M190" s="8"/>
      <c r="N190" s="8"/>
      <c r="O190" s="8"/>
    </row>
    <row r="191" customFormat="false" ht="15" hidden="false" customHeight="false" outlineLevel="0" collapsed="false">
      <c r="B191" s="14"/>
      <c r="C191" s="14"/>
      <c r="D191" s="14"/>
      <c r="E191" s="14"/>
      <c r="F191" s="14"/>
      <c r="G191" s="14"/>
      <c r="H191" s="48" t="s">
        <v>348</v>
      </c>
      <c r="I191" s="134" t="n">
        <v>218.16</v>
      </c>
      <c r="J191" s="8"/>
      <c r="K191" s="134" t="n">
        <v>137.29</v>
      </c>
      <c r="L191" s="8"/>
      <c r="M191" s="134" t="n">
        <v>80.87</v>
      </c>
      <c r="N191" s="8"/>
      <c r="O191" s="150" t="n">
        <v>1.58905</v>
      </c>
    </row>
    <row r="192" customFormat="false" ht="15" hidden="false" customHeight="false" outlineLevel="0" collapsed="false">
      <c r="B192" s="14"/>
      <c r="C192" s="14"/>
      <c r="D192" s="14"/>
      <c r="E192" s="14"/>
      <c r="F192" s="14"/>
      <c r="G192" s="14"/>
      <c r="H192" s="48" t="s">
        <v>349</v>
      </c>
      <c r="I192" s="134" t="n">
        <v>0</v>
      </c>
      <c r="J192" s="8"/>
      <c r="K192" s="134" t="n">
        <v>0</v>
      </c>
      <c r="L192" s="8"/>
      <c r="M192" s="134" t="n">
        <v>0</v>
      </c>
      <c r="N192" s="8"/>
      <c r="O192" s="150" t="n">
        <v>0</v>
      </c>
    </row>
    <row r="193" customFormat="false" ht="15.75" hidden="false" customHeight="false" outlineLevel="0" collapsed="false">
      <c r="B193" s="14"/>
      <c r="C193" s="14"/>
      <c r="D193" s="14"/>
      <c r="E193" s="14"/>
      <c r="F193" s="14"/>
      <c r="G193" s="14"/>
      <c r="H193" s="48" t="s">
        <v>350</v>
      </c>
      <c r="I193" s="134" t="n">
        <v>0</v>
      </c>
      <c r="J193" s="8"/>
      <c r="K193" s="134" t="n">
        <v>0</v>
      </c>
      <c r="L193" s="8"/>
      <c r="M193" s="134" t="n">
        <v>0</v>
      </c>
      <c r="N193" s="8"/>
      <c r="O193" s="150" t="n">
        <v>0</v>
      </c>
    </row>
    <row r="194" customFormat="false" ht="15.75" hidden="false" customHeight="false" outlineLevel="0" collapsed="false">
      <c r="B194" s="14"/>
      <c r="C194" s="14"/>
      <c r="D194" s="14"/>
      <c r="E194" s="14"/>
      <c r="F194" s="14"/>
      <c r="G194" s="48" t="s">
        <v>351</v>
      </c>
      <c r="H194" s="14"/>
      <c r="I194" s="136" t="n">
        <v>218.16</v>
      </c>
      <c r="J194" s="8"/>
      <c r="K194" s="136" t="n">
        <v>137.29</v>
      </c>
      <c r="L194" s="8"/>
      <c r="M194" s="136" t="n">
        <v>80.87</v>
      </c>
      <c r="N194" s="8"/>
      <c r="O194" s="153" t="n">
        <v>1.58905</v>
      </c>
    </row>
    <row r="195" customFormat="false" ht="15" hidden="false" customHeight="false" outlineLevel="0" collapsed="false">
      <c r="B195" s="14"/>
      <c r="C195" s="14"/>
      <c r="D195" s="14"/>
      <c r="E195" s="14"/>
      <c r="F195" s="48" t="s">
        <v>352</v>
      </c>
      <c r="G195" s="14"/>
      <c r="H195" s="14"/>
      <c r="I195" s="134" t="n">
        <v>218.16</v>
      </c>
      <c r="J195" s="8"/>
      <c r="K195" s="134" t="n">
        <v>137.29</v>
      </c>
      <c r="L195" s="8"/>
      <c r="M195" s="134" t="n">
        <v>80.87</v>
      </c>
      <c r="N195" s="8"/>
      <c r="O195" s="150" t="n">
        <v>1.58905</v>
      </c>
    </row>
    <row r="196" customFormat="false" ht="15" hidden="false" customHeight="false" outlineLevel="0" collapsed="false">
      <c r="B196" s="14"/>
      <c r="C196" s="14"/>
      <c r="D196" s="14"/>
      <c r="E196" s="14"/>
      <c r="F196" s="48" t="s">
        <v>353</v>
      </c>
      <c r="G196" s="14"/>
      <c r="H196" s="14"/>
      <c r="I196" s="8"/>
      <c r="J196" s="8"/>
      <c r="K196" s="8"/>
      <c r="L196" s="8"/>
      <c r="M196" s="8"/>
      <c r="N196" s="8"/>
      <c r="O196" s="8"/>
    </row>
    <row r="197" customFormat="false" ht="15" hidden="false" customHeight="false" outlineLevel="0" collapsed="false">
      <c r="B197" s="14"/>
      <c r="C197" s="14"/>
      <c r="D197" s="14"/>
      <c r="E197" s="14"/>
      <c r="F197" s="14"/>
      <c r="G197" s="48" t="s">
        <v>354</v>
      </c>
      <c r="H197" s="14"/>
      <c r="I197" s="134" t="n">
        <v>0</v>
      </c>
      <c r="J197" s="8"/>
      <c r="K197" s="134" t="n">
        <v>36000</v>
      </c>
      <c r="L197" s="8"/>
      <c r="M197" s="134" t="n">
        <v>-36000</v>
      </c>
      <c r="N197" s="8"/>
      <c r="O197" s="150" t="n">
        <v>0</v>
      </c>
    </row>
    <row r="198" customFormat="false" ht="15" hidden="false" customHeight="false" outlineLevel="0" collapsed="false">
      <c r="B198" s="14"/>
      <c r="C198" s="14"/>
      <c r="D198" s="14"/>
      <c r="E198" s="14"/>
      <c r="F198" s="14"/>
      <c r="G198" s="48" t="s">
        <v>355</v>
      </c>
      <c r="H198" s="14"/>
      <c r="I198" s="134" t="n">
        <v>0</v>
      </c>
      <c r="J198" s="8"/>
      <c r="K198" s="134" t="n">
        <v>0</v>
      </c>
      <c r="L198" s="8"/>
      <c r="M198" s="134" t="n">
        <v>0</v>
      </c>
      <c r="N198" s="8"/>
      <c r="O198" s="150" t="n">
        <v>0</v>
      </c>
    </row>
    <row r="199" customFormat="false" ht="15" hidden="false" customHeight="false" outlineLevel="0" collapsed="false">
      <c r="B199" s="14"/>
      <c r="C199" s="14"/>
      <c r="D199" s="14"/>
      <c r="E199" s="14"/>
      <c r="F199" s="14"/>
      <c r="G199" s="48" t="s">
        <v>356</v>
      </c>
      <c r="H199" s="14"/>
      <c r="I199" s="8"/>
      <c r="J199" s="8"/>
      <c r="K199" s="8"/>
      <c r="L199" s="8"/>
      <c r="M199" s="8"/>
      <c r="N199" s="8"/>
      <c r="O199" s="8"/>
    </row>
    <row r="200" customFormat="false" ht="15" hidden="false" customHeight="false" outlineLevel="0" collapsed="false">
      <c r="B200" s="14"/>
      <c r="C200" s="14"/>
      <c r="D200" s="14"/>
      <c r="E200" s="14"/>
      <c r="F200" s="14"/>
      <c r="G200" s="14"/>
      <c r="H200" s="48" t="s">
        <v>357</v>
      </c>
      <c r="I200" s="134" t="n">
        <v>9</v>
      </c>
      <c r="J200" s="8"/>
      <c r="K200" s="8"/>
      <c r="L200" s="8"/>
      <c r="M200" s="8"/>
      <c r="N200" s="8"/>
      <c r="O200" s="8"/>
    </row>
    <row r="201" customFormat="false" ht="15" hidden="false" customHeight="false" outlineLevel="0" collapsed="false">
      <c r="B201" s="14"/>
      <c r="C201" s="14"/>
      <c r="D201" s="14"/>
      <c r="E201" s="14"/>
      <c r="F201" s="14"/>
      <c r="G201" s="14"/>
      <c r="H201" s="48" t="s">
        <v>359</v>
      </c>
      <c r="I201" s="134" t="n">
        <v>159819.7</v>
      </c>
      <c r="J201" s="8"/>
      <c r="K201" s="8"/>
      <c r="L201" s="8"/>
      <c r="M201" s="8"/>
      <c r="N201" s="8"/>
      <c r="O201" s="8"/>
    </row>
    <row r="202" customFormat="false" ht="15.75" hidden="false" customHeight="false" outlineLevel="0" collapsed="false">
      <c r="B202" s="14"/>
      <c r="C202" s="14"/>
      <c r="D202" s="14"/>
      <c r="E202" s="14"/>
      <c r="F202" s="14"/>
      <c r="G202" s="14"/>
      <c r="H202" s="48" t="s">
        <v>360</v>
      </c>
      <c r="I202" s="134" t="n">
        <v>0</v>
      </c>
      <c r="J202" s="8"/>
      <c r="K202" s="134" t="n">
        <v>181484.27</v>
      </c>
      <c r="L202" s="8"/>
      <c r="M202" s="134" t="n">
        <v>-181484.27</v>
      </c>
      <c r="N202" s="8"/>
      <c r="O202" s="150" t="n">
        <v>0</v>
      </c>
    </row>
    <row r="203" customFormat="false" ht="15.75" hidden="false" customHeight="false" outlineLevel="0" collapsed="false">
      <c r="B203" s="14"/>
      <c r="C203" s="14"/>
      <c r="D203" s="14"/>
      <c r="E203" s="14"/>
      <c r="F203" s="14"/>
      <c r="G203" s="48" t="s">
        <v>361</v>
      </c>
      <c r="H203" s="14"/>
      <c r="I203" s="136" t="n">
        <v>159828.7</v>
      </c>
      <c r="J203" s="8"/>
      <c r="K203" s="136" t="n">
        <v>181484.27</v>
      </c>
      <c r="L203" s="8"/>
      <c r="M203" s="136" t="n">
        <v>-21655.57</v>
      </c>
      <c r="N203" s="8"/>
      <c r="O203" s="153" t="n">
        <v>0.88068</v>
      </c>
    </row>
    <row r="204" customFormat="false" ht="15" hidden="false" customHeight="false" outlineLevel="0" collapsed="false">
      <c r="B204" s="14"/>
      <c r="C204" s="14"/>
      <c r="D204" s="14"/>
      <c r="E204" s="14"/>
      <c r="F204" s="48" t="s">
        <v>363</v>
      </c>
      <c r="G204" s="14"/>
      <c r="H204" s="14"/>
      <c r="I204" s="134" t="n">
        <v>159828.7</v>
      </c>
      <c r="J204" s="8"/>
      <c r="K204" s="134" t="n">
        <v>217484.27</v>
      </c>
      <c r="L204" s="8"/>
      <c r="M204" s="134" t="n">
        <v>-57655.57</v>
      </c>
      <c r="N204" s="8"/>
      <c r="O204" s="150" t="n">
        <v>0.7349</v>
      </c>
    </row>
    <row r="205" customFormat="false" ht="15" hidden="false" customHeight="false" outlineLevel="0" collapsed="false">
      <c r="B205" s="14"/>
      <c r="C205" s="14"/>
      <c r="D205" s="14"/>
      <c r="E205" s="14"/>
      <c r="F205" s="48" t="s">
        <v>364</v>
      </c>
      <c r="G205" s="14"/>
      <c r="H205" s="14"/>
      <c r="I205" s="8"/>
      <c r="J205" s="8"/>
      <c r="K205" s="8"/>
      <c r="L205" s="8"/>
      <c r="M205" s="8"/>
      <c r="N205" s="8"/>
      <c r="O205" s="8"/>
    </row>
    <row r="206" customFormat="false" ht="15" hidden="false" customHeight="false" outlineLevel="0" collapsed="false">
      <c r="B206" s="14"/>
      <c r="C206" s="14"/>
      <c r="D206" s="14"/>
      <c r="E206" s="14"/>
      <c r="F206" s="14"/>
      <c r="G206" s="48" t="s">
        <v>365</v>
      </c>
      <c r="H206" s="14"/>
      <c r="I206" s="134" t="n">
        <v>0</v>
      </c>
      <c r="J206" s="8"/>
      <c r="K206" s="134" t="n">
        <v>10759.25</v>
      </c>
      <c r="L206" s="8"/>
      <c r="M206" s="134" t="n">
        <v>-10759.25</v>
      </c>
      <c r="N206" s="8"/>
      <c r="O206" s="150" t="n">
        <v>0</v>
      </c>
    </row>
    <row r="207" customFormat="false" ht="15.75" hidden="false" customHeight="false" outlineLevel="0" collapsed="false">
      <c r="B207" s="14"/>
      <c r="C207" s="14"/>
      <c r="D207" s="14"/>
      <c r="E207" s="14"/>
      <c r="F207" s="14"/>
      <c r="G207" s="48" t="s">
        <v>366</v>
      </c>
      <c r="H207" s="14"/>
      <c r="I207" s="135" t="n">
        <v>0</v>
      </c>
      <c r="J207" s="8"/>
      <c r="K207" s="135" t="n">
        <v>276</v>
      </c>
      <c r="L207" s="8"/>
      <c r="M207" s="135" t="n">
        <v>-276</v>
      </c>
      <c r="N207" s="8"/>
      <c r="O207" s="151" t="n">
        <v>0</v>
      </c>
    </row>
    <row r="208" customFormat="false" ht="15" hidden="false" customHeight="false" outlineLevel="0" collapsed="false">
      <c r="B208" s="14"/>
      <c r="C208" s="14"/>
      <c r="D208" s="14"/>
      <c r="E208" s="14"/>
      <c r="F208" s="48" t="s">
        <v>367</v>
      </c>
      <c r="G208" s="14"/>
      <c r="H208" s="14"/>
      <c r="I208" s="134" t="n">
        <v>0</v>
      </c>
      <c r="J208" s="8"/>
      <c r="K208" s="134" t="n">
        <v>11035.25</v>
      </c>
      <c r="L208" s="8"/>
      <c r="M208" s="134" t="n">
        <v>-11035.25</v>
      </c>
      <c r="N208" s="8"/>
      <c r="O208" s="150" t="n">
        <v>0</v>
      </c>
    </row>
    <row r="209" customFormat="false" ht="15.75" hidden="false" customHeight="false" outlineLevel="0" collapsed="false">
      <c r="B209" s="14"/>
      <c r="C209" s="14"/>
      <c r="D209" s="14"/>
      <c r="E209" s="14"/>
      <c r="F209" s="48" t="s">
        <v>368</v>
      </c>
      <c r="G209" s="14"/>
      <c r="H209" s="14"/>
      <c r="I209" s="134" t="n">
        <v>0</v>
      </c>
      <c r="J209" s="8"/>
      <c r="K209" s="134" t="n">
        <v>15000</v>
      </c>
      <c r="L209" s="8"/>
      <c r="M209" s="134" t="n">
        <v>-15000</v>
      </c>
      <c r="N209" s="8"/>
      <c r="O209" s="150" t="n">
        <v>0</v>
      </c>
    </row>
    <row r="210" customFormat="false" ht="15.75" hidden="false" customHeight="false" outlineLevel="0" collapsed="false">
      <c r="B210" s="14"/>
      <c r="C210" s="14"/>
      <c r="D210" s="14"/>
      <c r="E210" s="48" t="s">
        <v>369</v>
      </c>
      <c r="F210" s="14"/>
      <c r="G210" s="14"/>
      <c r="H210" s="14"/>
      <c r="I210" s="137" t="n">
        <v>4147947.72</v>
      </c>
      <c r="J210" s="8"/>
      <c r="K210" s="137" t="n">
        <v>4708108.68</v>
      </c>
      <c r="L210" s="8"/>
      <c r="M210" s="137" t="n">
        <v>-560160.96</v>
      </c>
      <c r="N210" s="8"/>
      <c r="O210" s="152" t="n">
        <v>0.88102</v>
      </c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4"/>
      <c r="CO210" s="14"/>
      <c r="CP210" s="14"/>
      <c r="CQ210" s="14"/>
      <c r="CR210" s="14"/>
      <c r="CS210" s="14"/>
      <c r="CT210" s="14"/>
      <c r="CU210" s="14"/>
      <c r="CV210" s="14"/>
      <c r="CW210" s="14"/>
      <c r="CX210" s="14"/>
      <c r="CY210" s="14"/>
      <c r="CZ210" s="14"/>
      <c r="DA210" s="14"/>
      <c r="DB210" s="14"/>
      <c r="DC210" s="14"/>
      <c r="DD210" s="14"/>
      <c r="DE210" s="14"/>
      <c r="DF210" s="14"/>
      <c r="DG210" s="14"/>
      <c r="DH210" s="14"/>
      <c r="DI210" s="14"/>
      <c r="DJ210" s="14"/>
      <c r="DK210" s="14"/>
      <c r="DL210" s="14"/>
      <c r="DM210" s="14"/>
      <c r="DN210" s="14"/>
      <c r="DO210" s="14"/>
      <c r="DP210" s="14"/>
      <c r="DQ210" s="14"/>
      <c r="DR210" s="14"/>
      <c r="DS210" s="14"/>
      <c r="DT210" s="14"/>
      <c r="DU210" s="14"/>
      <c r="DV210" s="14"/>
      <c r="DW210" s="14"/>
      <c r="DX210" s="14"/>
      <c r="DY210" s="14"/>
      <c r="DZ210" s="14"/>
      <c r="EA210" s="14"/>
      <c r="EB210" s="14"/>
      <c r="EC210" s="14"/>
      <c r="ED210" s="14"/>
      <c r="EE210" s="14"/>
      <c r="EF210" s="14"/>
      <c r="EG210" s="14"/>
      <c r="EH210" s="14"/>
      <c r="EI210" s="14"/>
      <c r="EJ210" s="14"/>
      <c r="EK210" s="14"/>
      <c r="EL210" s="14"/>
      <c r="EM210" s="14"/>
      <c r="EN210" s="14"/>
      <c r="EO210" s="14"/>
      <c r="EP210" s="14"/>
      <c r="EQ210" s="14"/>
      <c r="ER210" s="14"/>
      <c r="ES210" s="14"/>
      <c r="ET210" s="14"/>
      <c r="EU210" s="14"/>
      <c r="EV210" s="14"/>
      <c r="EW210" s="14"/>
      <c r="EX210" s="14"/>
      <c r="EY210" s="14"/>
      <c r="EZ210" s="14"/>
      <c r="FA210" s="14"/>
      <c r="FB210" s="14"/>
      <c r="FC210" s="14"/>
      <c r="FD210" s="14"/>
      <c r="FE210" s="14"/>
      <c r="FF210" s="14"/>
      <c r="FG210" s="14"/>
      <c r="FH210" s="14"/>
      <c r="FI210" s="14"/>
      <c r="FJ210" s="14"/>
      <c r="FK210" s="14"/>
      <c r="FL210" s="14"/>
      <c r="FM210" s="14"/>
      <c r="FN210" s="14"/>
      <c r="FO210" s="14"/>
      <c r="FP210" s="14"/>
      <c r="FQ210" s="14"/>
      <c r="FR210" s="14"/>
      <c r="FS210" s="14"/>
      <c r="FT210" s="14"/>
      <c r="FU210" s="14"/>
      <c r="FV210" s="14"/>
      <c r="FW210" s="14"/>
      <c r="FX210" s="14"/>
      <c r="FY210" s="14"/>
      <c r="FZ210" s="14"/>
      <c r="GA210" s="14"/>
      <c r="GB210" s="14"/>
      <c r="GC210" s="14"/>
      <c r="GD210" s="14"/>
      <c r="GE210" s="14"/>
      <c r="GF210" s="14"/>
      <c r="GG210" s="14"/>
      <c r="GH210" s="14"/>
      <c r="GI210" s="14"/>
      <c r="GJ210" s="14"/>
      <c r="GK210" s="14"/>
      <c r="GL210" s="14"/>
      <c r="GM210" s="14"/>
      <c r="GN210" s="14"/>
      <c r="GO210" s="14"/>
      <c r="GP210" s="14"/>
      <c r="GQ210" s="14"/>
      <c r="GR210" s="14"/>
      <c r="GS210" s="14"/>
      <c r="GT210" s="14"/>
      <c r="GU210" s="14"/>
      <c r="GV210" s="14"/>
      <c r="GW210" s="14"/>
      <c r="GX210" s="14"/>
      <c r="GY210" s="14"/>
      <c r="GZ210" s="14"/>
      <c r="HA210" s="14"/>
      <c r="HB210" s="14"/>
      <c r="HC210" s="14"/>
      <c r="HD210" s="14"/>
      <c r="HE210" s="14"/>
      <c r="HF210" s="14"/>
      <c r="HG210" s="14"/>
      <c r="HH210" s="14"/>
      <c r="HI210" s="14"/>
      <c r="HJ210" s="14"/>
      <c r="HK210" s="14"/>
      <c r="HL210" s="14"/>
      <c r="HM210" s="14"/>
      <c r="HN210" s="14"/>
      <c r="HO210" s="14"/>
      <c r="HP210" s="14"/>
      <c r="HQ210" s="14"/>
      <c r="HR210" s="14"/>
      <c r="HS210" s="14"/>
      <c r="HT210" s="14"/>
      <c r="HU210" s="14"/>
      <c r="HV210" s="14"/>
      <c r="HW210" s="14"/>
      <c r="HX210" s="14"/>
      <c r="HY210" s="14"/>
      <c r="HZ210" s="14"/>
      <c r="IA210" s="14"/>
      <c r="IB210" s="14"/>
      <c r="IC210" s="14"/>
      <c r="ID210" s="14"/>
      <c r="IE210" s="14"/>
      <c r="IF210" s="14"/>
      <c r="IG210" s="14"/>
      <c r="IH210" s="14"/>
      <c r="II210" s="14"/>
      <c r="IJ210" s="14"/>
      <c r="IK210" s="14"/>
      <c r="IL210" s="14"/>
      <c r="IM210" s="14"/>
      <c r="IN210" s="14"/>
      <c r="IO210" s="14"/>
      <c r="IP210" s="14"/>
      <c r="IQ210" s="14"/>
      <c r="IR210" s="14"/>
      <c r="IS210" s="14"/>
      <c r="IT210" s="14"/>
      <c r="IU210" s="14"/>
      <c r="IV210" s="14"/>
    </row>
    <row r="211" customFormat="false" ht="15.75" hidden="false" customHeight="false" outlineLevel="0" collapsed="false">
      <c r="B211" s="14"/>
      <c r="C211" s="48" t="s">
        <v>370</v>
      </c>
      <c r="D211" s="14"/>
      <c r="E211" s="14"/>
      <c r="F211" s="14"/>
      <c r="G211" s="14"/>
      <c r="H211" s="14"/>
      <c r="I211" s="137" t="n">
        <v>-28488.94</v>
      </c>
      <c r="J211" s="8"/>
      <c r="K211" s="137" t="n">
        <v>192584.58</v>
      </c>
      <c r="L211" s="8"/>
      <c r="M211" s="137" t="n">
        <v>-221073.52</v>
      </c>
      <c r="N211" s="8"/>
      <c r="O211" s="152" t="n">
        <v>-0.14793</v>
      </c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4"/>
      <c r="CS211" s="14"/>
      <c r="CT211" s="14"/>
      <c r="CU211" s="14"/>
      <c r="CV211" s="14"/>
      <c r="CW211" s="14"/>
      <c r="CX211" s="14"/>
      <c r="CY211" s="14"/>
      <c r="CZ211" s="14"/>
      <c r="DA211" s="14"/>
      <c r="DB211" s="14"/>
      <c r="DC211" s="14"/>
      <c r="DD211" s="14"/>
      <c r="DE211" s="14"/>
      <c r="DF211" s="14"/>
      <c r="DG211" s="14"/>
      <c r="DH211" s="14"/>
      <c r="DI211" s="14"/>
      <c r="DJ211" s="14"/>
      <c r="DK211" s="14"/>
      <c r="DL211" s="14"/>
      <c r="DM211" s="14"/>
      <c r="DN211" s="14"/>
      <c r="DO211" s="14"/>
      <c r="DP211" s="14"/>
      <c r="DQ211" s="14"/>
      <c r="DR211" s="14"/>
      <c r="DS211" s="14"/>
      <c r="DT211" s="14"/>
      <c r="DU211" s="14"/>
      <c r="DV211" s="14"/>
      <c r="DW211" s="14"/>
      <c r="DX211" s="14"/>
      <c r="DY211" s="14"/>
      <c r="DZ211" s="14"/>
      <c r="EA211" s="14"/>
      <c r="EB211" s="14"/>
      <c r="EC211" s="14"/>
      <c r="ED211" s="14"/>
      <c r="EE211" s="14"/>
      <c r="EF211" s="14"/>
      <c r="EG211" s="14"/>
      <c r="EH211" s="14"/>
      <c r="EI211" s="14"/>
      <c r="EJ211" s="14"/>
      <c r="EK211" s="14"/>
      <c r="EL211" s="14"/>
      <c r="EM211" s="14"/>
      <c r="EN211" s="14"/>
      <c r="EO211" s="14"/>
      <c r="EP211" s="14"/>
      <c r="EQ211" s="14"/>
      <c r="ER211" s="14"/>
      <c r="ES211" s="14"/>
      <c r="ET211" s="14"/>
      <c r="EU211" s="14"/>
      <c r="EV211" s="14"/>
      <c r="EW211" s="14"/>
      <c r="EX211" s="14"/>
      <c r="EY211" s="14"/>
      <c r="EZ211" s="14"/>
      <c r="FA211" s="14"/>
      <c r="FB211" s="14"/>
      <c r="FC211" s="14"/>
      <c r="FD211" s="14"/>
      <c r="FE211" s="14"/>
      <c r="FF211" s="14"/>
      <c r="FG211" s="14"/>
      <c r="FH211" s="14"/>
      <c r="FI211" s="14"/>
      <c r="FJ211" s="14"/>
      <c r="FK211" s="14"/>
      <c r="FL211" s="14"/>
      <c r="FM211" s="14"/>
      <c r="FN211" s="14"/>
      <c r="FO211" s="14"/>
      <c r="FP211" s="14"/>
      <c r="FQ211" s="14"/>
      <c r="FR211" s="14"/>
      <c r="FS211" s="14"/>
      <c r="FT211" s="14"/>
      <c r="FU211" s="14"/>
      <c r="FV211" s="14"/>
      <c r="FW211" s="14"/>
      <c r="FX211" s="14"/>
      <c r="FY211" s="14"/>
      <c r="FZ211" s="14"/>
      <c r="GA211" s="14"/>
      <c r="GB211" s="14"/>
      <c r="GC211" s="14"/>
      <c r="GD211" s="14"/>
      <c r="GE211" s="14"/>
      <c r="GF211" s="14"/>
      <c r="GG211" s="14"/>
      <c r="GH211" s="14"/>
      <c r="GI211" s="14"/>
      <c r="GJ211" s="14"/>
      <c r="GK211" s="14"/>
      <c r="GL211" s="14"/>
      <c r="GM211" s="14"/>
      <c r="GN211" s="14"/>
      <c r="GO211" s="14"/>
      <c r="GP211" s="14"/>
      <c r="GQ211" s="14"/>
      <c r="GR211" s="14"/>
      <c r="GS211" s="14"/>
      <c r="GT211" s="14"/>
      <c r="GU211" s="14"/>
      <c r="GV211" s="14"/>
      <c r="GW211" s="14"/>
      <c r="GX211" s="14"/>
      <c r="GY211" s="14"/>
      <c r="GZ211" s="14"/>
      <c r="HA211" s="14"/>
      <c r="HB211" s="14"/>
      <c r="HC211" s="14"/>
      <c r="HD211" s="14"/>
      <c r="HE211" s="14"/>
      <c r="HF211" s="14"/>
      <c r="HG211" s="14"/>
      <c r="HH211" s="14"/>
      <c r="HI211" s="14"/>
      <c r="HJ211" s="14"/>
      <c r="HK211" s="14"/>
      <c r="HL211" s="14"/>
      <c r="HM211" s="14"/>
      <c r="HN211" s="14"/>
      <c r="HO211" s="14"/>
      <c r="HP211" s="14"/>
      <c r="HQ211" s="14"/>
      <c r="HR211" s="14"/>
      <c r="HS211" s="14"/>
      <c r="HT211" s="14"/>
      <c r="HU211" s="14"/>
      <c r="HV211" s="14"/>
      <c r="HW211" s="14"/>
      <c r="HX211" s="14"/>
      <c r="HY211" s="14"/>
      <c r="HZ211" s="14"/>
      <c r="IA211" s="14"/>
      <c r="IB211" s="14"/>
      <c r="IC211" s="14"/>
      <c r="ID211" s="14"/>
      <c r="IE211" s="14"/>
      <c r="IF211" s="14"/>
      <c r="IG211" s="14"/>
      <c r="IH211" s="14"/>
      <c r="II211" s="14"/>
      <c r="IJ211" s="14"/>
      <c r="IK211" s="14"/>
      <c r="IL211" s="14"/>
      <c r="IM211" s="14"/>
      <c r="IN211" s="14"/>
      <c r="IO211" s="14"/>
      <c r="IP211" s="14"/>
      <c r="IQ211" s="14"/>
      <c r="IR211" s="14"/>
      <c r="IS211" s="14"/>
      <c r="IT211" s="14"/>
      <c r="IU211" s="14"/>
      <c r="IV211" s="14"/>
    </row>
    <row r="212" customFormat="false" ht="15.75" hidden="false" customHeight="false" outlineLevel="0" collapsed="false">
      <c r="B212" s="48" t="s">
        <v>371</v>
      </c>
      <c r="C212" s="14"/>
      <c r="D212" s="14"/>
      <c r="E212" s="14"/>
      <c r="F212" s="14"/>
      <c r="G212" s="14"/>
      <c r="H212" s="14"/>
      <c r="I212" s="138" t="n">
        <v>-28488.94</v>
      </c>
      <c r="J212" s="14"/>
      <c r="K212" s="138" t="n">
        <v>192584.58</v>
      </c>
      <c r="L212" s="14"/>
      <c r="M212" s="138" t="n">
        <v>-221073.52</v>
      </c>
      <c r="N212" s="14"/>
      <c r="O212" s="154" t="n">
        <v>-0.14793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LibreOffice/4.4.4.3$Linux_X86_64 LibreOffice_project/2c39ebcf046445232b798108aa8a7e7d89552ea8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2008-01-25T18:43:47Z</dcterms:created>
  <dc:language>en-US</dc:language>
  <cp:revision>1</cp:revision>
  <dc:title>Untitled spreadsheet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